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BD81288-3661-45D8-83EF-FB50E5347849}" xr6:coauthVersionLast="47" xr6:coauthVersionMax="47" xr10:uidLastSave="{00000000-0000-0000-0000-000000000000}"/>
  <bookViews>
    <workbookView xWindow="-120" yWindow="-120" windowWidth="29040" windowHeight="15840" xr2:uid="{00000000-000D-0000-FFFF-FFFF00000000}"/>
  </bookViews>
  <sheets>
    <sheet name="Contents" sheetId="8" r:id="rId1"/>
    <sheet name="Appendix 1" sheetId="6" r:id="rId2"/>
    <sheet name="Appendix 2" sheetId="3" r:id="rId3"/>
    <sheet name="Appendix 3" sheetId="1" r:id="rId4"/>
    <sheet name="Appendix 4_COR" sheetId="4" r:id="rId5"/>
    <sheet name="Appendix 5_COR" sheetId="5" r:id="rId6"/>
  </sheets>
  <definedNames>
    <definedName name="HTML_2">'Appendix 2'!$A$5:$D$33</definedName>
    <definedName name="HTML_all">'Appendix 2'!$A$5:$D$34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6" l="1"/>
  <c r="H159" i="1"/>
  <c r="F159" i="1"/>
  <c r="H157" i="1"/>
  <c r="H156" i="1"/>
  <c r="H155" i="1"/>
  <c r="H154" i="1"/>
  <c r="H153" i="1"/>
  <c r="H152" i="1"/>
  <c r="H151" i="1"/>
  <c r="H150" i="1"/>
  <c r="H149" i="1"/>
  <c r="H148" i="1"/>
  <c r="H147" i="1"/>
  <c r="H146" i="1"/>
  <c r="H145" i="1"/>
  <c r="D36" i="3"/>
  <c r="D35" i="3"/>
  <c r="D33" i="3"/>
  <c r="D31" i="3"/>
  <c r="D15" i="3"/>
  <c r="D13" i="3"/>
  <c r="D4" i="3"/>
  <c r="H48" i="6"/>
  <c r="H47" i="6"/>
  <c r="H46" i="6"/>
  <c r="H43" i="6"/>
  <c r="H42" i="6"/>
  <c r="H41" i="6"/>
  <c r="H39" i="6"/>
  <c r="H38" i="6"/>
  <c r="H37" i="6"/>
  <c r="H35" i="6"/>
  <c r="H34" i="6"/>
  <c r="H32" i="6"/>
  <c r="H31" i="6"/>
  <c r="H29" i="6"/>
  <c r="F29" i="6"/>
  <c r="H27" i="6"/>
  <c r="H24" i="6"/>
  <c r="G24" i="6"/>
  <c r="H23" i="6"/>
  <c r="H22" i="6"/>
  <c r="H21" i="6"/>
  <c r="H19" i="6"/>
  <c r="H17" i="6"/>
  <c r="H15" i="6"/>
  <c r="H14" i="6"/>
  <c r="H12" i="6"/>
  <c r="H11" i="6"/>
  <c r="H9" i="6"/>
  <c r="F9" i="6"/>
</calcChain>
</file>

<file path=xl/sharedStrings.xml><?xml version="1.0" encoding="utf-8"?>
<sst xmlns="http://schemas.openxmlformats.org/spreadsheetml/2006/main" count="594" uniqueCount="394">
  <si>
    <t>ssech</t>
  </si>
  <si>
    <t>Rep_No_de</t>
  </si>
  <si>
    <t>Rep_Dem</t>
  </si>
  <si>
    <t>NR_dem</t>
  </si>
  <si>
    <t>NR_No_dem</t>
  </si>
  <si>
    <t>Total</t>
  </si>
  <si>
    <t xml:space="preserve">36.11 </t>
  </si>
  <si>
    <t xml:space="preserve">3.25 </t>
  </si>
  <si>
    <t xml:space="preserve">44.60 </t>
  </si>
  <si>
    <t xml:space="preserve">2.35 </t>
  </si>
  <si>
    <t xml:space="preserve">13.69 </t>
  </si>
  <si>
    <t xml:space="preserve">100.00 </t>
  </si>
  <si>
    <t>str_immi_lib</t>
  </si>
  <si>
    <t xml:space="preserve">62.77 </t>
  </si>
  <si>
    <t xml:space="preserve">3.42 </t>
  </si>
  <si>
    <r>
      <rPr>
        <sz val="11"/>
        <color rgb="FF000000"/>
        <rFont val="Calibri"/>
        <family val="2"/>
      </rPr>
      <t>Sahelian Africa</t>
    </r>
  </si>
  <si>
    <t xml:space="preserve">3.82 </t>
  </si>
  <si>
    <r>
      <rPr>
        <sz val="11"/>
        <color rgb="FF000000"/>
        <rFont val="Calibri"/>
        <family val="2"/>
      </rPr>
      <t>Algeria</t>
    </r>
  </si>
  <si>
    <t xml:space="preserve">4.20 </t>
  </si>
  <si>
    <r>
      <rPr>
        <sz val="10"/>
        <color rgb="FF000000"/>
        <rFont val="Calibri"/>
        <family val="2"/>
      </rPr>
      <t>Southeast Asia</t>
    </r>
  </si>
  <si>
    <t xml:space="preserve">3.08 </t>
  </si>
  <si>
    <t xml:space="preserve">3.02 </t>
  </si>
  <si>
    <t xml:space="preserve">2.82 </t>
  </si>
  <si>
    <t xml:space="preserve">2.83 </t>
  </si>
  <si>
    <t xml:space="preserve">3.60 </t>
  </si>
  <si>
    <r>
      <rPr>
        <sz val="10"/>
        <color rgb="FF000000"/>
        <rFont val="Calibri"/>
        <family val="2"/>
      </rPr>
      <t>Morocco Tunisia</t>
    </r>
  </si>
  <si>
    <t xml:space="preserve">4.55 </t>
  </si>
  <si>
    <t xml:space="preserve">2.87 </t>
  </si>
  <si>
    <t xml:space="preserve">3.03 </t>
  </si>
  <si>
    <t>LNAIA</t>
  </si>
  <si>
    <t xml:space="preserve">62.30 </t>
  </si>
  <si>
    <t xml:space="preserve">37.70 </t>
  </si>
  <si>
    <r>
      <rPr>
        <sz val="10"/>
        <color rgb="FF000000"/>
        <rFont val="Calibri"/>
        <family val="2"/>
      </rPr>
      <t>GENDER</t>
    </r>
  </si>
  <si>
    <t xml:space="preserve">48.69 </t>
  </si>
  <si>
    <t xml:space="preserve">51.31 </t>
  </si>
  <si>
    <t>ANAI</t>
  </si>
  <si>
    <t xml:space="preserve">1.74 </t>
  </si>
  <si>
    <t xml:space="preserve">1.75 </t>
  </si>
  <si>
    <t xml:space="preserve">1.93 </t>
  </si>
  <si>
    <t xml:space="preserve">2.07 </t>
  </si>
  <si>
    <t xml:space="preserve">2.14 </t>
  </si>
  <si>
    <t xml:space="preserve">2.16 </t>
  </si>
  <si>
    <t xml:space="preserve">2.18 </t>
  </si>
  <si>
    <t xml:space="preserve">2.17 </t>
  </si>
  <si>
    <t xml:space="preserve">1.95 </t>
  </si>
  <si>
    <t xml:space="preserve">2.03 </t>
  </si>
  <si>
    <t xml:space="preserve">2.21 </t>
  </si>
  <si>
    <t xml:space="preserve">2.19 </t>
  </si>
  <si>
    <t xml:space="preserve">2.47 </t>
  </si>
  <si>
    <t xml:space="preserve">2.34 </t>
  </si>
  <si>
    <t xml:space="preserve">2.39 </t>
  </si>
  <si>
    <t xml:space="preserve">2.40 </t>
  </si>
  <si>
    <t xml:space="preserve">2.65 </t>
  </si>
  <si>
    <t xml:space="preserve">2.63 </t>
  </si>
  <si>
    <t xml:space="preserve">2.38 </t>
  </si>
  <si>
    <t xml:space="preserve">2.64 </t>
  </si>
  <si>
    <t xml:space="preserve">2.79 </t>
  </si>
  <si>
    <t xml:space="preserve">3.05 </t>
  </si>
  <si>
    <t xml:space="preserve">2.92 </t>
  </si>
  <si>
    <t xml:space="preserve">2.67 </t>
  </si>
  <si>
    <t xml:space="preserve">2.91 </t>
  </si>
  <si>
    <t xml:space="preserve">2.76 </t>
  </si>
  <si>
    <t xml:space="preserve">2.77 </t>
  </si>
  <si>
    <t xml:space="preserve">2.52 </t>
  </si>
  <si>
    <t xml:space="preserve">2.37 </t>
  </si>
  <si>
    <t xml:space="preserve">2.48 </t>
  </si>
  <si>
    <t xml:space="preserve">2.45 </t>
  </si>
  <si>
    <t xml:space="preserve">2.46 </t>
  </si>
  <si>
    <t xml:space="preserve">2.41 </t>
  </si>
  <si>
    <t xml:space="preserve">2.43 </t>
  </si>
  <si>
    <t xml:space="preserve">2.55 </t>
  </si>
  <si>
    <t xml:space="preserve">2.44 </t>
  </si>
  <si>
    <t xml:space="preserve">2.22 </t>
  </si>
  <si>
    <t xml:space="preserve">2.10 </t>
  </si>
  <si>
    <t xml:space="preserve">2.06 </t>
  </si>
  <si>
    <t>MATR</t>
  </si>
  <si>
    <t xml:space="preserve">38.97 </t>
  </si>
  <si>
    <t xml:space="preserve">5.20 </t>
  </si>
  <si>
    <t xml:space="preserve">13.44 </t>
  </si>
  <si>
    <t xml:space="preserve">0.62 </t>
  </si>
  <si>
    <t xml:space="preserve">4.78 </t>
  </si>
  <si>
    <t xml:space="preserve">36.99 </t>
  </si>
  <si>
    <t>DIPL</t>
  </si>
  <si>
    <t xml:space="preserve">2.85 </t>
  </si>
  <si>
    <t xml:space="preserve">4.42 </t>
  </si>
  <si>
    <t xml:space="preserve">7.90 </t>
  </si>
  <si>
    <t xml:space="preserve">1.00 </t>
  </si>
  <si>
    <t xml:space="preserve">6.88 </t>
  </si>
  <si>
    <t xml:space="preserve">17.73 </t>
  </si>
  <si>
    <t xml:space="preserve">8.67 </t>
  </si>
  <si>
    <t xml:space="preserve">11.33 </t>
  </si>
  <si>
    <t xml:space="preserve">11.54 </t>
  </si>
  <si>
    <t xml:space="preserve">13.08 </t>
  </si>
  <si>
    <t xml:space="preserve">1.17 </t>
  </si>
  <si>
    <t>TYPACT</t>
  </si>
  <si>
    <t xml:space="preserve">64.15 </t>
  </si>
  <si>
    <t xml:space="preserve">14.46 </t>
  </si>
  <si>
    <t xml:space="preserve">0.25 </t>
  </si>
  <si>
    <t xml:space="preserve">11.28 </t>
  </si>
  <si>
    <t xml:space="preserve">4.64 </t>
  </si>
  <si>
    <t xml:space="preserve">5.21 </t>
  </si>
  <si>
    <t>REG_CODE</t>
  </si>
  <si>
    <t xml:space="preserve">31.62 </t>
  </si>
  <si>
    <t xml:space="preserve">3.53 </t>
  </si>
  <si>
    <t xml:space="preserve">2.97 </t>
  </si>
  <si>
    <t xml:space="preserve">2.61 </t>
  </si>
  <si>
    <t xml:space="preserve">5.97 </t>
  </si>
  <si>
    <t xml:space="preserve">8.18 </t>
  </si>
  <si>
    <t xml:space="preserve">3.29 </t>
  </si>
  <si>
    <t xml:space="preserve">6.99 </t>
  </si>
  <si>
    <t xml:space="preserve">10.20 </t>
  </si>
  <si>
    <t xml:space="preserve">12.29 </t>
  </si>
  <si>
    <t xml:space="preserve">9.11 </t>
  </si>
  <si>
    <t xml:space="preserve">0.33 </t>
  </si>
  <si>
    <r>
      <rPr>
        <sz val="10"/>
        <color rgb="FF000000"/>
        <rFont val="Calibri"/>
        <family val="2"/>
      </rPr>
      <t>In France</t>
    </r>
  </si>
  <si>
    <r>
      <rPr>
        <sz val="10"/>
        <color rgb="FF000000"/>
        <rFont val="Calibri"/>
        <family val="2"/>
      </rPr>
      <t>in a foreign country</t>
    </r>
  </si>
  <si>
    <r>
      <rPr>
        <sz val="10"/>
        <color rgb="FF000000"/>
        <rFont val="Calibri"/>
        <family val="2"/>
      </rPr>
      <t>Immigrant</t>
    </r>
  </si>
  <si>
    <r>
      <rPr>
        <sz val="10"/>
        <color rgb="FF000000"/>
        <rFont val="Calibri"/>
        <family val="2"/>
      </rPr>
      <t>Child of immigrant(s)</t>
    </r>
  </si>
  <si>
    <r>
      <rPr>
        <sz val="10"/>
        <color rgb="FF000000"/>
        <rFont val="Calibri"/>
        <family val="2"/>
      </rPr>
      <t>Other</t>
    </r>
  </si>
  <si>
    <r>
      <rPr>
        <sz val="10"/>
        <color rgb="FF000000"/>
        <rFont val="Calibri"/>
        <family val="2"/>
      </rPr>
      <t>Spain, Italy, Portugal</t>
    </r>
  </si>
  <si>
    <r>
      <rPr>
        <sz val="10"/>
        <color rgb="FF000000"/>
        <rFont val="Calibri"/>
        <family val="2"/>
      </rPr>
      <t>Male</t>
    </r>
  </si>
  <si>
    <r>
      <rPr>
        <sz val="10"/>
        <color rgb="FF000000"/>
        <rFont val="Calibri"/>
        <family val="2"/>
      </rPr>
      <t>Female</t>
    </r>
  </si>
  <si>
    <r>
      <rPr>
        <sz val="10"/>
        <color rgb="FF000000"/>
        <rFont val="Calibri"/>
        <family val="2"/>
      </rPr>
      <t>Married</t>
    </r>
  </si>
  <si>
    <r>
      <rPr>
        <sz val="10"/>
        <color rgb="FF000000"/>
        <rFont val="Calibri"/>
        <family val="2"/>
      </rPr>
      <t>Civil partnership</t>
    </r>
  </si>
  <si>
    <r>
      <rPr>
        <sz val="10"/>
        <color rgb="FF000000"/>
        <rFont val="Calibri"/>
        <family val="2"/>
      </rPr>
      <t>Consensual union</t>
    </r>
  </si>
  <si>
    <r>
      <rPr>
        <sz val="10"/>
        <color rgb="FF000000"/>
        <rFont val="Calibri"/>
        <family val="2"/>
      </rPr>
      <t>Widowed</t>
    </r>
  </si>
  <si>
    <r>
      <rPr>
        <sz val="10"/>
        <color rgb="FF000000"/>
        <rFont val="Calibri"/>
        <family val="2"/>
      </rPr>
      <t>Divorced</t>
    </r>
  </si>
  <si>
    <r>
      <rPr>
        <sz val="10"/>
        <color rgb="FF000000"/>
        <rFont val="Calibri"/>
        <family val="2"/>
      </rPr>
      <t>Single</t>
    </r>
  </si>
  <si>
    <r>
      <rPr>
        <sz val="10"/>
        <color rgb="FF000000"/>
        <rFont val="Calibri"/>
        <family val="2"/>
      </rPr>
      <t>No schooling or schooling completed before end of primary</t>
    </r>
  </si>
  <si>
    <r>
      <rPr>
        <sz val="10"/>
        <color rgb="FF000000"/>
        <rFont val="Calibri"/>
        <family val="2"/>
      </rPr>
      <t>No qualification and schooling completed at end of primary or before end of lower secondary</t>
    </r>
  </si>
  <si>
    <r>
      <rPr>
        <sz val="10"/>
        <color rgb="FF000000"/>
        <rFont val="Calibri"/>
        <family val="2"/>
      </rPr>
      <t>No qualification and schooling completed at end of lower secondary or above</t>
    </r>
  </si>
  <si>
    <r>
      <rPr>
        <sz val="10"/>
        <color rgb="FF000000"/>
        <rFont val="Calibri"/>
        <family val="2"/>
      </rPr>
      <t>Primary school certificate</t>
    </r>
  </si>
  <si>
    <r>
      <rPr>
        <sz val="10"/>
        <color rgb="FF000000"/>
        <rFont val="Calibri"/>
        <family val="2"/>
      </rPr>
      <t>Lower-secondary certificate</t>
    </r>
  </si>
  <si>
    <r>
      <rPr>
        <sz val="10"/>
        <color rgb="FF000000"/>
        <rFont val="Calibri"/>
        <family val="2"/>
      </rPr>
      <t>Lower secondary vocational qualification</t>
    </r>
  </si>
  <si>
    <r>
      <rPr>
        <sz val="10"/>
        <color rgb="FF000000"/>
        <rFont val="Calibri"/>
        <family val="2"/>
      </rPr>
      <t>General or technological bacclaraureat, upper-level certificate, paralegal, DAEU, ESEU</t>
    </r>
  </si>
  <si>
    <r>
      <rPr>
        <sz val="10"/>
        <color rgb="FF000000"/>
        <rFont val="Calibri"/>
        <family val="2"/>
      </rPr>
      <t>Vocational baccalaureat, vocational, technical or teaching certificate, equivalent qualification</t>
    </r>
  </si>
  <si>
    <r>
      <rPr>
        <sz val="10"/>
        <color rgb="FF000000"/>
        <rFont val="Calibri"/>
        <family val="2"/>
      </rPr>
      <t>BTS, DUT, Deug, Deust, two-year tertiary social or healthcare diploma, equivalent qualification</t>
    </r>
  </si>
  <si>
    <r>
      <rPr>
        <sz val="10"/>
        <color rgb="FF000000"/>
        <rFont val="Calibri"/>
        <family val="2"/>
      </rPr>
      <t>Three- or four-year tertiary qualification (bachelor’s degree, Master’s 1 or equivalent)</t>
    </r>
  </si>
  <si>
    <r>
      <rPr>
        <sz val="10"/>
        <color rgb="FF000000"/>
        <rFont val="Calibri"/>
        <family val="2"/>
      </rPr>
      <t>Masters’ degree, DEA, DESS, 5-year Grande école diploma,</t>
    </r>
  </si>
  <si>
    <r>
      <rPr>
        <sz val="10"/>
        <color rgb="FF000000"/>
        <rFont val="Calibri"/>
        <family val="2"/>
      </rPr>
      <t>Research PhD (excluding medicine)</t>
    </r>
  </si>
  <si>
    <r>
      <rPr>
        <sz val="10"/>
        <color rgb="FF000000"/>
        <rFont val="Calibri"/>
        <family val="2"/>
      </rPr>
      <t>In employment (employee or self-employed, including assistance for someone in their work, apprenticeship contract or paid internship</t>
    </r>
  </si>
  <si>
    <r>
      <rPr>
        <sz val="10"/>
        <color rgb="FF000000"/>
        <rFont val="Calibri"/>
        <family val="2"/>
      </rPr>
      <t>Unemployed (whether or not registered at job centre)</t>
    </r>
  </si>
  <si>
    <r>
      <rPr>
        <sz val="10"/>
        <color rgb="FF000000"/>
        <rFont val="Calibri"/>
        <family val="2"/>
      </rPr>
      <t>Retired or early retirement (former employee or self-employed)</t>
    </r>
  </si>
  <si>
    <r>
      <rPr>
        <sz val="10"/>
        <color rgb="FF000000"/>
        <rFont val="Calibri"/>
        <family val="2"/>
      </rPr>
      <t>Student aged 14 or above, unpaid intern</t>
    </r>
  </si>
  <si>
    <r>
      <rPr>
        <sz val="10"/>
        <color rgb="FF000000"/>
        <rFont val="Calibri"/>
        <family val="2"/>
      </rPr>
      <t>Person aged below 14</t>
    </r>
  </si>
  <si>
    <r>
      <rPr>
        <sz val="10"/>
        <color rgb="FF000000"/>
        <rFont val="Calibri"/>
        <family val="2"/>
      </rPr>
      <t>Homemaker</t>
    </r>
  </si>
  <si>
    <r>
      <rPr>
        <sz val="10"/>
        <color rgb="FF000000"/>
        <rFont val="Calibri"/>
        <family val="2"/>
      </rPr>
      <t>Other inactive (including prisoners and unemployed people not seeking work)</t>
    </r>
  </si>
  <si>
    <t>Île-de-France</t>
  </si>
  <si>
    <t>Centre-Val de Loire</t>
  </si>
  <si>
    <t>Bourgogne-Franche-Comté</t>
  </si>
  <si>
    <t>Normandie</t>
  </si>
  <si>
    <t>Hauts-de-France</t>
  </si>
  <si>
    <t>Grand Est</t>
  </si>
  <si>
    <t>Pays de la Loire</t>
  </si>
  <si>
    <t>Nouvelle-Aquitaine</t>
  </si>
  <si>
    <t>Occitanie</t>
  </si>
  <si>
    <t>Auvergne-Rhône-Alpes</t>
  </si>
  <si>
    <t>Provence-Alpes-Côte d’Azur</t>
  </si>
  <si>
    <r>
      <rPr>
        <sz val="10"/>
        <color rgb="FF000000"/>
        <rFont val="Calibri"/>
        <family val="2"/>
      </rPr>
      <t>SUB-SAMPLE</t>
    </r>
  </si>
  <si>
    <r>
      <rPr>
        <sz val="10"/>
        <color rgb="FF000000"/>
        <rFont val="Calibri"/>
        <family val="2"/>
      </rPr>
      <t>PLACE OF BIRTH</t>
    </r>
  </si>
  <si>
    <r>
      <rPr>
        <sz val="10"/>
        <color rgb="FF000000"/>
        <rFont val="Calibri"/>
        <family val="2"/>
      </rPr>
      <t>Non-immigrant</t>
    </r>
  </si>
  <si>
    <r>
      <rPr>
        <sz val="10"/>
        <color rgb="FF000000"/>
        <rFont val="Calibri"/>
        <family val="2"/>
      </rPr>
      <t>STRATUM OF ORIGIN</t>
    </r>
  </si>
  <si>
    <r>
      <rPr>
        <sz val="10"/>
        <color rgb="FF000000"/>
        <rFont val="Calibri"/>
        <family val="2"/>
      </rPr>
      <t>YEAR OF BIRTH</t>
    </r>
  </si>
  <si>
    <r>
      <rPr>
        <sz val="10"/>
        <color rgb="FF000000"/>
        <rFont val="Calibri"/>
        <family val="2"/>
      </rPr>
      <t>MARITAL STATUS</t>
    </r>
  </si>
  <si>
    <r>
      <rPr>
        <sz val="10"/>
        <color rgb="FF000000"/>
        <rFont val="Calibri"/>
        <family val="2"/>
      </rPr>
      <t>EDUCATIONAL LEVEL</t>
    </r>
  </si>
  <si>
    <r>
      <rPr>
        <sz val="10"/>
        <color rgb="FF000000"/>
        <rFont val="Calibri"/>
        <family val="2"/>
      </rPr>
      <t>TYPE OF ACTIVITY</t>
    </r>
  </si>
  <si>
    <r>
      <rPr>
        <sz val="10"/>
        <color rgb="FF000000"/>
        <rFont val="Calibri"/>
        <family val="2"/>
      </rPr>
      <t>REGION OF RESIDENCE</t>
    </r>
  </si>
  <si>
    <r>
      <rPr>
        <b/>
        <sz val="10"/>
        <color rgb="FF000000"/>
        <rFont val="Calibri"/>
        <family val="2"/>
      </rPr>
      <t>who had not moved</t>
    </r>
  </si>
  <si>
    <r>
      <rPr>
        <b/>
        <sz val="10"/>
        <color rgb="FF000000"/>
        <rFont val="Calibri"/>
        <family val="2"/>
      </rPr>
      <t>Individuals who responded</t>
    </r>
  </si>
  <si>
    <r>
      <rPr>
        <b/>
        <sz val="10"/>
        <color rgb="FF000000"/>
        <rFont val="Calibri"/>
        <family val="2"/>
      </rPr>
      <t>Non-response</t>
    </r>
  </si>
  <si>
    <r>
      <rPr>
        <b/>
        <sz val="10"/>
        <color rgb="FF000000"/>
        <rFont val="Calibri"/>
        <family val="2"/>
      </rPr>
      <t>who had moved</t>
    </r>
  </si>
  <si>
    <r>
      <rPr>
        <sz val="10"/>
        <color rgb="FF000000"/>
        <rFont val="Calibri"/>
        <family val="2"/>
      </rPr>
      <t>Central Africa and</t>
    </r>
  </si>
  <si>
    <r>
      <rPr>
        <sz val="10"/>
        <color rgb="FF000000"/>
        <rFont val="Calibri"/>
        <family val="2"/>
      </rPr>
      <t>Other EU countries</t>
    </r>
  </si>
  <si>
    <r>
      <rPr>
        <sz val="10"/>
        <color rgb="FF000000"/>
        <rFont val="Calibri"/>
        <family val="2"/>
      </rPr>
      <t>Refugee producing countries</t>
    </r>
  </si>
  <si>
    <t>AHC</t>
  </si>
  <si>
    <t>ALD</t>
  </si>
  <si>
    <t>ALI</t>
  </si>
  <si>
    <t>BIS</t>
  </si>
  <si>
    <t>DCD</t>
  </si>
  <si>
    <t>DEJ</t>
  </si>
  <si>
    <t>ENA</t>
  </si>
  <si>
    <t>ERP</t>
  </si>
  <si>
    <t>ERV</t>
  </si>
  <si>
    <t>EVT</t>
  </si>
  <si>
    <t>FUS</t>
  </si>
  <si>
    <t>IAJ</t>
  </si>
  <si>
    <t>IMP</t>
  </si>
  <si>
    <t>INC</t>
  </si>
  <si>
    <t>NTA</t>
  </si>
  <si>
    <t>NTE</t>
  </si>
  <si>
    <t>NTT</t>
  </si>
  <si>
    <t>REF</t>
  </si>
  <si>
    <t>SAC</t>
  </si>
  <si>
    <t>THP</t>
  </si>
  <si>
    <r>
      <rPr>
        <sz val="10"/>
        <color rgb="FF000000"/>
        <rFont val="Calibri"/>
        <family val="2"/>
      </rPr>
      <t>No access to dwelling</t>
    </r>
  </si>
  <si>
    <r>
      <rPr>
        <sz val="10"/>
        <color rgb="FF000000"/>
        <rFont val="Calibri"/>
        <family val="2"/>
      </rPr>
      <t>Household already interviewed for this survey, this address file is a duplicate</t>
    </r>
  </si>
  <si>
    <r>
      <rPr>
        <sz val="10"/>
        <color rgb="FF000000"/>
        <rFont val="Calibri"/>
        <family val="2"/>
      </rPr>
      <t>All household members deceased</t>
    </r>
  </si>
  <si>
    <r>
      <rPr>
        <sz val="10"/>
        <color rgb="FF000000"/>
        <rFont val="Calibri"/>
        <family val="2"/>
      </rPr>
      <t>Survey not attributed</t>
    </r>
  </si>
  <si>
    <r>
      <rPr>
        <sz val="10"/>
        <color rgb="FF000000"/>
        <rFont val="Calibri"/>
        <family val="2"/>
      </rPr>
      <t>Survey partially administered</t>
    </r>
  </si>
  <si>
    <r>
      <rPr>
        <sz val="10"/>
        <color rgb="FF000000"/>
        <rFont val="Calibri"/>
        <family val="2"/>
      </rPr>
      <t>Survey fully completed, validated</t>
    </r>
  </si>
  <si>
    <r>
      <rPr>
        <sz val="10"/>
        <color rgb="FF000000"/>
        <rFont val="Calibri"/>
        <family val="2"/>
      </rPr>
      <t>Avoidance, disguised refusal</t>
    </r>
  </si>
  <si>
    <r>
      <rPr>
        <sz val="10"/>
        <color rgb="FF000000"/>
        <rFont val="Calibri"/>
        <family val="2"/>
      </rPr>
      <t xml:space="preserve">Household has merged </t>
    </r>
  </si>
  <si>
    <r>
      <rPr>
        <sz val="10"/>
        <color rgb="FF000000"/>
        <rFont val="Calibri"/>
        <family val="2"/>
      </rPr>
      <t>Impossible to reach</t>
    </r>
  </si>
  <si>
    <r>
      <rPr>
        <sz val="10"/>
        <color rgb="FF000000"/>
        <rFont val="Calibri"/>
        <family val="2"/>
      </rPr>
      <t>Survey impossible (incapable of responding)</t>
    </r>
  </si>
  <si>
    <r>
      <rPr>
        <sz val="10"/>
        <color rgb="FF000000"/>
        <rFont val="Calibri"/>
        <family val="2"/>
      </rPr>
      <t>Dwelling unknown</t>
    </r>
  </si>
  <si>
    <r>
      <rPr>
        <sz val="10"/>
        <color rgb="FF000000"/>
        <rFont val="Calibri"/>
        <family val="2"/>
      </rPr>
      <t>Address file not treated by interviewer</t>
    </r>
  </si>
  <si>
    <r>
      <rPr>
        <sz val="10"/>
        <color rgb="FF000000"/>
        <rFont val="Calibri"/>
        <family val="2"/>
      </rPr>
      <t>Address file not treated due to field issues</t>
    </r>
  </si>
  <si>
    <r>
      <rPr>
        <sz val="10"/>
        <color rgb="FF000000"/>
        <rFont val="Calibri"/>
        <family val="2"/>
      </rPr>
      <t>Refusal</t>
    </r>
  </si>
  <si>
    <r>
      <rPr>
        <sz val="10"/>
        <color rgb="FF000000"/>
        <rFont val="Calibri"/>
        <family val="2"/>
      </rPr>
      <t>No known address</t>
    </r>
  </si>
  <si>
    <r>
      <rPr>
        <sz val="10"/>
        <color rgb="FF000000"/>
        <rFont val="Calibri"/>
        <family val="2"/>
      </rPr>
      <t>THL partly completed, dropout during THL</t>
    </r>
  </si>
  <si>
    <r>
      <rPr>
        <b/>
        <sz val="11"/>
        <color rgb="FF000000"/>
        <rFont val="Liberation Sans"/>
        <family val="2"/>
      </rPr>
      <t>Response rate</t>
    </r>
  </si>
  <si>
    <t>TOTAL</t>
  </si>
  <si>
    <t>R</t>
  </si>
  <si>
    <r>
      <rPr>
        <b/>
        <sz val="10"/>
        <color rgb="FF000000"/>
        <rFont val="Calibri"/>
        <family val="2"/>
      </rPr>
      <t>Interviews conducted</t>
    </r>
  </si>
  <si>
    <t>NR</t>
  </si>
  <si>
    <r>
      <rPr>
        <b/>
        <sz val="10"/>
        <color rgb="FF000000"/>
        <rFont val="Calibri"/>
        <family val="2"/>
      </rPr>
      <t xml:space="preserve">Non-response address files </t>
    </r>
  </si>
  <si>
    <t>I</t>
  </si>
  <si>
    <r>
      <rPr>
        <b/>
        <sz val="10"/>
        <color rgb="FF000000"/>
        <rFont val="Calibri"/>
        <family val="2"/>
      </rPr>
      <t>Address files without information needed to reach the respondent</t>
    </r>
  </si>
  <si>
    <t>HC</t>
  </si>
  <si>
    <r>
      <rPr>
        <sz val="10"/>
        <color rgb="FF000000"/>
        <rFont val="Calibri"/>
        <family val="2"/>
      </rPr>
      <t>respondent</t>
    </r>
  </si>
  <si>
    <r>
      <rPr>
        <sz val="10"/>
        <color rgb="FF000000"/>
        <rFont val="Calibri"/>
        <family val="2"/>
      </rPr>
      <t>non-response</t>
    </r>
  </si>
  <si>
    <r>
      <rPr>
        <sz val="10"/>
        <color rgb="FF000000"/>
        <rFont val="Calibri"/>
        <family val="2"/>
      </rPr>
      <t>out of scope</t>
    </r>
  </si>
  <si>
    <r>
      <rPr>
        <sz val="11"/>
        <color rgb="FF000000"/>
        <rFont val="Calibri"/>
        <family val="2"/>
      </rPr>
      <t>impossible</t>
    </r>
  </si>
  <si>
    <r>
      <rPr>
        <b/>
        <sz val="10"/>
        <color rgb="FF000000"/>
        <rFont val="Calibri"/>
        <family val="2"/>
      </rPr>
      <t>Address files out of scope</t>
    </r>
  </si>
  <si>
    <r>
      <rPr>
        <b/>
        <sz val="10"/>
        <color rgb="FF000000"/>
        <rFont val="Calibri"/>
        <family val="2"/>
      </rPr>
      <t>(obtained from contact as coded by interviewer)</t>
    </r>
  </si>
  <si>
    <r>
      <rPr>
        <b/>
        <sz val="10"/>
        <color rgb="FF000000"/>
        <rFont val="Calibri"/>
        <family val="2"/>
      </rPr>
      <t>Number</t>
    </r>
    <r>
      <rPr>
        <sz val="10"/>
        <color rgb="FF000000"/>
        <rFont val="Calibri"/>
        <family val="2"/>
      </rPr>
      <t xml:space="preserve">
</t>
    </r>
    <r>
      <rPr>
        <b/>
        <sz val="10"/>
        <color rgb="FF000000"/>
        <rFont val="Calibri"/>
        <family val="2"/>
      </rPr>
      <t>of occurrences</t>
    </r>
  </si>
  <si>
    <t>TeO2</t>
  </si>
  <si>
    <t>EEC</t>
  </si>
  <si>
    <r>
      <rPr>
        <sz val="11"/>
        <color rgb="FF000000"/>
        <rFont val="Calibri"/>
        <family val="2"/>
      </rPr>
      <t>West and Central Africa</t>
    </r>
  </si>
  <si>
    <r>
      <rPr>
        <sz val="11"/>
        <color rgb="FF000000"/>
        <rFont val="Calibri"/>
        <family val="2"/>
      </rPr>
      <t>Portugal</t>
    </r>
  </si>
  <si>
    <r>
      <rPr>
        <b/>
        <u/>
        <sz val="11"/>
        <color rgb="FF000000"/>
        <rFont val="Calibri"/>
        <family val="2"/>
      </rPr>
      <t>Comparison of structure by emploment status, educational level</t>
    </r>
  </si>
  <si>
    <r>
      <rPr>
        <b/>
        <sz val="8"/>
        <color rgb="FF000000"/>
        <rFont val="Calibri"/>
        <family val="2"/>
      </rPr>
      <t>Employment status</t>
    </r>
  </si>
  <si>
    <r>
      <rPr>
        <b/>
        <sz val="8"/>
        <color rgb="FF000000"/>
        <rFont val="Calibri"/>
        <family val="2"/>
      </rPr>
      <t>Educational level</t>
    </r>
  </si>
  <si>
    <r>
      <rPr>
        <sz val="10"/>
        <color rgb="FF000000"/>
        <rFont val="Calibri"/>
        <family val="2"/>
      </rPr>
      <t>Source:  TeO2 survey Coverage: Persons aged 18-59 living in metropolitan France.</t>
    </r>
  </si>
  <si>
    <r>
      <rPr>
        <sz val="11"/>
        <color rgb="FF000000"/>
        <rFont val="Calibri"/>
        <family val="2"/>
      </rPr>
      <t>Refugee-producing countries: Angola, Sri Lanka, Thailand, Pakistan, Haiti, Russia and non-EU former Yugoslavia.
Sahelian Africa: Senegal, Mauritania, Gambia, Guinea Bissau, Guinea, Mali, Burkina Faso, Niger and Chad
West and Central Africa: Côte d'Ivoire, Ghana, Togo, Benin, Nigeria, Cameroon, Central African Republic, Gabon, Congo (Brazzaville), Democratic Republic of Congo (former Zaïre) and Equatorial Guinea.</t>
    </r>
  </si>
  <si>
    <t>(f)</t>
  </si>
  <si>
    <t>(d)</t>
  </si>
  <si>
    <t>(c)</t>
  </si>
  <si>
    <r>
      <rPr>
        <sz val="11"/>
        <color rgb="FF000000"/>
        <rFont val="Calibri"/>
        <family val="2"/>
      </rPr>
      <t xml:space="preserve">New stratum not included in TeO1. </t>
    </r>
  </si>
  <si>
    <t>(b)</t>
  </si>
  <si>
    <r>
      <rPr>
        <sz val="11"/>
        <color rgb="FF000000"/>
        <rFont val="Calibri"/>
        <family val="2"/>
      </rPr>
      <t>In France, immigrants are defined as people born outside France (current borders) without French nationality at birth.</t>
    </r>
  </si>
  <si>
    <t>(a)</t>
  </si>
  <si>
    <r>
      <rPr>
        <b/>
        <sz val="11"/>
        <color rgb="FF000000"/>
        <rFont val="Calibri"/>
        <family val="2"/>
      </rPr>
      <t>Notes</t>
    </r>
  </si>
  <si>
    <r>
      <rPr>
        <b/>
        <sz val="11"/>
        <color rgb="FF000000"/>
        <rFont val="Calibri"/>
        <family val="2"/>
      </rPr>
      <t>Complementary survey: Grandchildren of non-European immigrant(s)</t>
    </r>
  </si>
  <si>
    <r>
      <rPr>
        <b/>
        <sz val="11"/>
        <color rgb="FF000000"/>
        <rFont val="Calibri"/>
        <family val="2"/>
      </rPr>
      <t>Total of main survey</t>
    </r>
  </si>
  <si>
    <r>
      <rPr>
        <sz val="11"/>
        <color rgb="FF000000"/>
        <rFont val="Calibri"/>
        <family val="2"/>
      </rPr>
      <t>Other French nationals born outside metropolitan France (b, c)</t>
    </r>
  </si>
  <si>
    <r>
      <rPr>
        <b/>
        <sz val="11"/>
        <color rgb="FF000000"/>
        <rFont val="Calibri"/>
        <family val="2"/>
      </rPr>
      <t>Children of other migrants</t>
    </r>
  </si>
  <si>
    <r>
      <rPr>
        <sz val="11"/>
        <color rgb="FF000000"/>
        <rFont val="Calibri"/>
        <family val="2"/>
      </rPr>
      <t>Parents of uncertain origin in the sampling frame</t>
    </r>
  </si>
  <si>
    <r>
      <rPr>
        <sz val="11"/>
        <color rgb="FF000000"/>
        <rFont val="Calibri"/>
        <family val="2"/>
      </rPr>
      <t>Other countries</t>
    </r>
  </si>
  <si>
    <r>
      <rPr>
        <sz val="11"/>
        <color rgb="FF000000"/>
        <rFont val="Calibri"/>
        <family val="2"/>
      </rPr>
      <t xml:space="preserve">Asia </t>
    </r>
  </si>
  <si>
    <r>
      <rPr>
        <sz val="11"/>
        <color rgb="FF000000"/>
        <rFont val="Calibri"/>
        <family val="2"/>
      </rPr>
      <t>Other EU 28</t>
    </r>
  </si>
  <si>
    <r>
      <rPr>
        <sz val="11"/>
        <color rgb="FF000000"/>
        <rFont val="Calibri"/>
        <family val="2"/>
      </rPr>
      <t>Spain-Italy</t>
    </r>
  </si>
  <si>
    <r>
      <rPr>
        <sz val="11"/>
        <color rgb="FF000000"/>
        <rFont val="Calibri"/>
        <family val="2"/>
      </rPr>
      <t>Europe (EU 28)</t>
    </r>
  </si>
  <si>
    <r>
      <rPr>
        <sz val="11"/>
        <color rgb="FF000000"/>
        <rFont val="Calibri"/>
        <family val="2"/>
      </rPr>
      <t>West and Central Africa (f)</t>
    </r>
  </si>
  <si>
    <r>
      <rPr>
        <sz val="11"/>
        <color rgb="FF000000"/>
        <rFont val="Calibri"/>
        <family val="2"/>
      </rPr>
      <t>Sahelian Africa (f)</t>
    </r>
  </si>
  <si>
    <r>
      <rPr>
        <sz val="11"/>
        <color rgb="FF000000"/>
        <rFont val="Calibri"/>
        <family val="2"/>
      </rPr>
      <t>Sub-Saharan Africa</t>
    </r>
  </si>
  <si>
    <r>
      <rPr>
        <sz val="11"/>
        <color rgb="FF000000"/>
        <rFont val="Calibri"/>
        <family val="2"/>
      </rPr>
      <t>Morocco-Tunisia</t>
    </r>
  </si>
  <si>
    <r>
      <rPr>
        <b/>
        <sz val="11"/>
        <color rgb="FF000000"/>
        <rFont val="Calibri"/>
        <family val="2"/>
      </rPr>
      <t>Children of immigrant(s) from… (c, d)</t>
    </r>
  </si>
  <si>
    <r>
      <rPr>
        <b/>
        <sz val="11"/>
        <color rgb="FF000000"/>
        <rFont val="Calibri"/>
        <family val="2"/>
      </rPr>
      <t>Children of migrants, of whom…</t>
    </r>
  </si>
  <si>
    <r>
      <rPr>
        <sz val="11"/>
        <color rgb="FF000000"/>
        <rFont val="Calibri"/>
        <family val="2"/>
      </rPr>
      <t>Refugee-producing countries (b, f)</t>
    </r>
  </si>
  <si>
    <r>
      <rPr>
        <sz val="11"/>
        <color rgb="FF000000"/>
        <rFont val="Calibri"/>
        <family val="2"/>
      </rPr>
      <t>China (b)</t>
    </r>
  </si>
  <si>
    <r>
      <rPr>
        <b/>
        <sz val="11"/>
        <color rgb="FF000000"/>
        <rFont val="Calibri"/>
        <family val="2"/>
      </rPr>
      <t>Immigrants (a) from …</t>
    </r>
  </si>
  <si>
    <r>
      <rPr>
        <b/>
        <sz val="11"/>
        <color rgb="FF000000"/>
        <rFont val="Calibri"/>
        <family val="2"/>
      </rPr>
      <t>Migrants, of whom…</t>
    </r>
  </si>
  <si>
    <r>
      <rPr>
        <sz val="11"/>
        <color rgb="FF000000"/>
        <rFont val="Calibri"/>
        <family val="2"/>
      </rPr>
      <t>of whom grandchildren of non-European immigrant(s)</t>
    </r>
  </si>
  <si>
    <r>
      <rPr>
        <sz val="11"/>
        <color rgb="FF000000"/>
        <rFont val="Calibri"/>
        <family val="2"/>
      </rPr>
      <t>of whom grandchildren of European immigrant(s)</t>
    </r>
  </si>
  <si>
    <r>
      <rPr>
        <sz val="11"/>
        <color rgb="FF000000"/>
        <rFont val="Calibri"/>
        <family val="2"/>
      </rPr>
      <t>Majority population</t>
    </r>
  </si>
  <si>
    <r>
      <rPr>
        <b/>
        <sz val="11"/>
        <color rgb="FF000000"/>
        <rFont val="Calibri"/>
        <family val="2"/>
      </rPr>
      <t>Sample drawn from general population, of whom…</t>
    </r>
  </si>
  <si>
    <r>
      <rPr>
        <sz val="11"/>
        <color rgb="FF000000"/>
        <rFont val="Calibri"/>
        <family val="2"/>
      </rPr>
      <t>(3) Number reached</t>
    </r>
  </si>
  <si>
    <r>
      <rPr>
        <sz val="11"/>
        <color rgb="FF000000"/>
        <rFont val="Calibri"/>
        <family val="2"/>
      </rPr>
      <t>(2) Number of address files given</t>
    </r>
  </si>
  <si>
    <r>
      <rPr>
        <sz val="11"/>
        <color rgb="FF000000"/>
        <rFont val="Calibri"/>
        <family val="2"/>
      </rPr>
      <t>(1) Target sample sizes</t>
    </r>
  </si>
  <si>
    <r>
      <rPr>
        <sz val="11"/>
        <color rgb="FF000000"/>
        <rFont val="Calibri"/>
        <family val="2"/>
      </rPr>
      <t>Origin of respondents</t>
    </r>
  </si>
  <si>
    <t>STATUT_R*</t>
  </si>
  <si>
    <r>
      <rPr>
        <sz val="11"/>
        <color rgb="FF000000"/>
        <rFont val="Calibri"/>
        <family val="2"/>
      </rPr>
      <t xml:space="preserve">*response status, coded to calculate weightings, according to RES_MEN and supplementary information. </t>
    </r>
  </si>
  <si>
    <r>
      <rPr>
        <b/>
        <sz val="11"/>
        <color rgb="FF000000"/>
        <rFont val="Calibri"/>
        <family val="2"/>
      </rPr>
      <t>French-born migrants</t>
    </r>
  </si>
  <si>
    <r>
      <rPr>
        <sz val="11"/>
        <color rgb="FF000000"/>
        <rFont val="Calibri"/>
        <family val="2"/>
      </rPr>
      <t>The children of immigrants and of French nationals born abroad form a single sub-sample.  In TeO1, interviews with persons identified as the children of French nationals born abroad were terminated before the questionnaire was completed.  In TeO2, the questionnaires were administered in full, resulting in the creation of a specific sub-sample in the final sample.  Thanks to the information recorded, the two groups can be distinguished in the analysis.</t>
    </r>
  </si>
  <si>
    <r>
      <rPr>
        <sz val="11"/>
        <color rgb="FF000000"/>
        <rFont val="Calibri"/>
        <family val="2"/>
      </rPr>
      <t xml:space="preserve">Success rate (%)
 </t>
    </r>
  </si>
  <si>
    <r>
      <rPr>
        <i/>
        <sz val="11"/>
        <color rgb="FF000000"/>
        <rFont val="Calibri"/>
        <family val="2"/>
      </rPr>
      <t xml:space="preserve">Appendix </t>
    </r>
    <r>
      <rPr>
        <sz val="11"/>
        <color rgb="FF000000"/>
        <rFont val="Calibri"/>
        <family val="2"/>
      </rPr>
      <t>1</t>
    </r>
  </si>
  <si>
    <r>
      <rPr>
        <i/>
        <sz val="11"/>
        <color rgb="FF000000"/>
        <rFont val="Calibri"/>
        <family val="2"/>
      </rPr>
      <t xml:space="preserve">Appendix </t>
    </r>
    <r>
      <rPr>
        <sz val="11"/>
        <color rgb="FF000000"/>
        <rFont val="Calibri"/>
        <family val="2"/>
      </rPr>
      <t>2</t>
    </r>
  </si>
  <si>
    <r>
      <rPr>
        <i/>
        <sz val="11"/>
        <color rgb="FF000000"/>
        <rFont val="Calibri"/>
        <family val="2"/>
      </rPr>
      <t xml:space="preserve">Appendix </t>
    </r>
    <r>
      <rPr>
        <sz val="11"/>
        <color rgb="FF000000"/>
        <rFont val="Calibri"/>
        <family val="2"/>
      </rPr>
      <t>3</t>
    </r>
  </si>
  <si>
    <r>
      <rPr>
        <i/>
        <sz val="11"/>
        <color rgb="FF000000"/>
        <rFont val="Calibri"/>
        <family val="2"/>
      </rPr>
      <t xml:space="preserve">Appendix </t>
    </r>
    <r>
      <rPr>
        <sz val="11"/>
        <color rgb="FF000000"/>
        <rFont val="Calibri"/>
        <family val="2"/>
      </rPr>
      <t>4</t>
    </r>
  </si>
  <si>
    <r>
      <rPr>
        <i/>
        <sz val="11"/>
        <color rgb="FF000000"/>
        <rFont val="Calibri"/>
        <family val="2"/>
      </rPr>
      <t xml:space="preserve">Appendix </t>
    </r>
    <r>
      <rPr>
        <sz val="11"/>
        <color rgb="FF000000"/>
        <rFont val="Calibri"/>
        <family val="2"/>
      </rPr>
      <t>5</t>
    </r>
  </si>
  <si>
    <r>
      <rPr>
        <b/>
        <i/>
        <sz val="11"/>
        <color rgb="FF000000"/>
        <rFont val="Calibri"/>
        <family val="2"/>
      </rPr>
      <t>Appendix 1:</t>
    </r>
    <r>
      <rPr>
        <sz val="11"/>
        <color rgb="FF000000"/>
        <rFont val="Calibri"/>
        <family val="2"/>
      </rPr>
      <t xml:space="preserve"> Sample: target sample sizes by origin</t>
    </r>
  </si>
  <si>
    <r>
      <rPr>
        <sz val="11"/>
        <color rgb="FF000000"/>
        <rFont val="Calibri"/>
        <family val="2"/>
      </rPr>
      <t>Comparison of numbers of people whose parents were born abroad in TeO2 and in the Labour Force survey (EEC, enquête emploi en continu)</t>
    </r>
  </si>
  <si>
    <r>
      <rPr>
        <b/>
        <i/>
        <sz val="11"/>
        <color rgb="FF000000"/>
        <rFont val="Calibri"/>
        <family val="2"/>
      </rPr>
      <t>Appendix 4: Comparison of numbers of people whose parents were born abroad in TeO2 and in the Labour Force survey (EEC, enquête emploi en continu)</t>
    </r>
  </si>
  <si>
    <r>
      <rPr>
        <b/>
        <i/>
        <sz val="11"/>
        <color rgb="FF000000"/>
        <rFont val="Calibri"/>
        <family val="2"/>
      </rPr>
      <t>Contents</t>
    </r>
  </si>
  <si>
    <t>PROPORTIONS</t>
  </si>
  <si>
    <r>
      <rPr>
        <b/>
        <sz val="10"/>
        <color rgb="FF000000"/>
        <rFont val="Calibri"/>
        <family val="2"/>
      </rPr>
      <t>NUMBERS (commas are separators of thousands)</t>
    </r>
  </si>
  <si>
    <r>
      <rPr>
        <sz val="11"/>
        <color rgb="FF000000"/>
        <rFont val="Calibri"/>
        <family val="2"/>
      </rPr>
      <t>Maghreb</t>
    </r>
  </si>
  <si>
    <r>
      <rPr>
        <sz val="11"/>
        <color rgb="FF000000"/>
        <rFont val="Calibri"/>
        <family val="2"/>
      </rPr>
      <t>Sub-Saharan Africa</t>
    </r>
  </si>
  <si>
    <r>
      <rPr>
        <sz val="11"/>
        <color rgb="FF000000"/>
        <rFont val="Calibri"/>
        <family val="2"/>
      </rPr>
      <t>Europe (EU 28)</t>
    </r>
  </si>
  <si>
    <r>
      <rPr>
        <sz val="11"/>
        <color rgb="FF000000"/>
        <rFont val="Calibri"/>
        <family val="2"/>
      </rPr>
      <t xml:space="preserve">Asia </t>
    </r>
  </si>
  <si>
    <r>
      <rPr>
        <sz val="11"/>
        <color rgb="FF000000"/>
        <rFont val="Calibri"/>
        <family val="2"/>
      </rPr>
      <t>Other countries</t>
    </r>
  </si>
  <si>
    <r>
      <rPr>
        <sz val="11"/>
        <color rgb="FF000000"/>
        <rFont val="Calibri"/>
        <family val="2"/>
      </rPr>
      <t>Morocco-Tunisia</t>
    </r>
  </si>
  <si>
    <r>
      <rPr>
        <sz val="11"/>
        <color rgb="FF000000"/>
        <rFont val="Calibri"/>
        <family val="2"/>
      </rPr>
      <t>Spain-Italy</t>
    </r>
  </si>
  <si>
    <r>
      <rPr>
        <sz val="11"/>
        <color rgb="FF000000"/>
        <rFont val="Calibri"/>
        <family val="2"/>
      </rPr>
      <t>Other EU 28</t>
    </r>
  </si>
  <si>
    <r>
      <rPr>
        <sz val="11"/>
        <color rgb="FF000000"/>
        <rFont val="Calibri"/>
        <family val="2"/>
      </rPr>
      <t>Vietnam-Laos-Cambodia</t>
    </r>
  </si>
  <si>
    <r>
      <rPr>
        <sz val="10"/>
        <color rgb="FF000000"/>
        <rFont val="Calibri"/>
        <family val="2"/>
      </rPr>
      <t>Survey fully completed, validated</t>
    </r>
  </si>
  <si>
    <r>
      <rPr>
        <sz val="10"/>
        <color rgb="FF000000"/>
        <rFont val="Calibri"/>
        <family val="2"/>
      </rPr>
      <t>No known address</t>
    </r>
  </si>
  <si>
    <r>
      <rPr>
        <sz val="10"/>
        <color rgb="FF000000"/>
        <rFont val="Calibri"/>
        <family val="2"/>
      </rPr>
      <t>GENDER</t>
    </r>
  </si>
  <si>
    <r>
      <rPr>
        <sz val="10"/>
        <color rgb="FF000000"/>
        <rFont val="Calibri"/>
        <family val="2"/>
      </rPr>
      <t>Total</t>
    </r>
  </si>
  <si>
    <r>
      <rPr>
        <sz val="10"/>
        <color rgb="FF000000"/>
        <rFont val="Calibri"/>
        <family val="2"/>
      </rPr>
      <t>Non-immigrant</t>
    </r>
  </si>
  <si>
    <r>
      <rPr>
        <sz val="10"/>
        <color rgb="FF000000"/>
        <rFont val="Calibri"/>
        <family val="2"/>
      </rPr>
      <t>Sahelian Africa</t>
    </r>
  </si>
  <si>
    <r>
      <rPr>
        <sz val="10"/>
        <color rgb="FF000000"/>
        <rFont val="Calibri"/>
        <family val="2"/>
      </rPr>
      <t>Algeria</t>
    </r>
  </si>
  <si>
    <r>
      <rPr>
        <sz val="10"/>
        <color rgb="FF000000"/>
        <rFont val="Calibri"/>
        <family val="2"/>
      </rPr>
      <t>Other EU-28 countries</t>
    </r>
  </si>
  <si>
    <r>
      <rPr>
        <sz val="10"/>
        <color rgb="FF000000"/>
        <rFont val="Calibri"/>
        <family val="2"/>
      </rPr>
      <t>Other countries of the world</t>
    </r>
  </si>
  <si>
    <r>
      <rPr>
        <sz val="10"/>
        <color rgb="FF000000"/>
        <rFont val="Calibri"/>
        <family val="2"/>
      </rPr>
      <t>China</t>
    </r>
  </si>
  <si>
    <r>
      <rPr>
        <sz val="10"/>
        <color rgb="FF000000"/>
        <rFont val="Calibri"/>
        <family val="2"/>
      </rPr>
      <t>Türkiye</t>
    </r>
  </si>
  <si>
    <r>
      <rPr>
        <b/>
        <sz val="10"/>
        <color rgb="FF000000"/>
        <rFont val="Calibri"/>
        <family val="2"/>
      </rPr>
      <t>Individuals who responded</t>
    </r>
  </si>
  <si>
    <r>
      <rPr>
        <b/>
        <sz val="10"/>
        <color rgb="FF000000"/>
        <rFont val="Calibri"/>
        <family val="2"/>
      </rPr>
      <t>who had not moved</t>
    </r>
  </si>
  <si>
    <r>
      <rPr>
        <b/>
        <sz val="10"/>
        <color rgb="FF000000"/>
        <rFont val="Calibri"/>
        <family val="2"/>
      </rPr>
      <t>who had moved</t>
    </r>
  </si>
  <si>
    <r>
      <rPr>
        <b/>
        <sz val="10"/>
        <color rgb="FF000000"/>
        <rFont val="Calibri"/>
        <family val="2"/>
      </rPr>
      <t>Non-response</t>
    </r>
  </si>
  <si>
    <t>French DOMs (French Guiana, Guadeloupe, Martinique, Réunion and Mayotte)</t>
  </si>
  <si>
    <t>Long-term absentee</t>
  </si>
  <si>
    <t>Refusal because household already recently surveyed by INSEE</t>
  </si>
  <si>
    <t>Address file not treated due to interviewer absence (illness, departure)</t>
  </si>
  <si>
    <t>Data collection success rate</t>
  </si>
  <si>
    <t>Appendix 2: Data collection results: obtained from contacts as coded by interviewers</t>
  </si>
  <si>
    <t>Data collection results: obtained from contacts as coded by interviewers</t>
  </si>
  <si>
    <t xml:space="preserve">NB: Results produced for all circulated address files (AF). The “non-response” category thus includes all AFs for which the individual could not be surveyed, for whatever reason (address unknown, refusal, etc.). </t>
  </si>
  <si>
    <t>Born in a DOM</t>
  </si>
  <si>
    <t>Child of a person born in a DOM</t>
  </si>
  <si>
    <t>who had moved</t>
  </si>
  <si>
    <t>Characteristics of sampled population based on data collection results</t>
  </si>
  <si>
    <t>Appendix 3: Characteristics of sampled population based on data collection results</t>
  </si>
  <si>
    <t>Appendix 5: Relative percentage, age, age at arrival and median year of arrival of groups of origin</t>
  </si>
  <si>
    <t>Relative percentage, age, age at arrival and median year of arrival of groups of origin</t>
  </si>
  <si>
    <t>When the parents are of different origins, the origin of the children of immigrants is attributed as follows:
- if the person has one immigrant parent, the origin of this parent is attributed,
- if both parents are immigrants but of different origins, the father’s origin is attributed.</t>
  </si>
  <si>
    <t>Corsica</t>
  </si>
  <si>
    <t>Brittany</t>
  </si>
  <si>
    <r>
      <rPr>
        <b/>
        <sz val="9"/>
        <color rgb="FF000000"/>
        <rFont val="Calibri"/>
        <family val="2"/>
      </rPr>
      <t>Numbers</t>
    </r>
  </si>
  <si>
    <r>
      <rPr>
        <b/>
        <sz val="9"/>
        <color rgb="FF000000"/>
        <rFont val="Calibri"/>
        <family val="2"/>
      </rPr>
      <t>Difference TeO/EEC (%)</t>
    </r>
  </si>
  <si>
    <t>in TeO2 and  EEC by percentage</t>
  </si>
  <si>
    <t>Category</t>
  </si>
  <si>
    <t>Bachelor's degree or higher</t>
  </si>
  <si>
    <t>Portugal</t>
  </si>
  <si>
    <t>Central Africa and Gulf of Guinea</t>
  </si>
  <si>
    <t>Vietnam, Laos, Cambodia</t>
  </si>
  <si>
    <t>Turkey and Middle East</t>
  </si>
  <si>
    <t>Spain and Italy</t>
  </si>
  <si>
    <t>Other EU-27 countries</t>
  </si>
  <si>
    <t>Proportions of children of immigrants</t>
  </si>
  <si>
    <t>All children of immigrants</t>
  </si>
  <si>
    <t>Source:  Thao Khamsing et al., 2022 (Appendix 10)</t>
  </si>
  <si>
    <t>Turkey</t>
  </si>
  <si>
    <t>Refugee-sending country</t>
  </si>
  <si>
    <t>Morocco, Tunisia</t>
  </si>
  <si>
    <t>Vietnam-Laos-Cambodia</t>
  </si>
  <si>
    <r>
      <rPr>
        <sz val="10"/>
        <rFont val="Calibri"/>
        <family val="2"/>
      </rPr>
      <t>Origin</t>
    </r>
  </si>
  <si>
    <r>
      <rPr>
        <sz val="10"/>
        <rFont val="Calibri"/>
        <family val="2"/>
      </rPr>
      <t>Weighted %</t>
    </r>
  </si>
  <si>
    <r>
      <rPr>
        <sz val="10"/>
        <rFont val="Calibri"/>
        <family val="2"/>
      </rPr>
      <t>Age</t>
    </r>
  </si>
  <si>
    <r>
      <rPr>
        <sz val="10"/>
        <rFont val="Calibri"/>
        <family val="2"/>
      </rPr>
      <t>Age at arrival</t>
    </r>
  </si>
  <si>
    <r>
      <rPr>
        <sz val="10"/>
        <rFont val="Calibri"/>
        <family val="2"/>
      </rPr>
      <t>Median year of arrival</t>
    </r>
  </si>
  <si>
    <r>
      <rPr>
        <sz val="10"/>
        <rFont val="Calibri"/>
        <family val="2"/>
      </rPr>
      <t>Majority population (with no migrant parents or grandparents)</t>
    </r>
  </si>
  <si>
    <r>
      <rPr>
        <sz val="10"/>
        <rFont val="Calibri"/>
        <family val="2"/>
      </rPr>
      <t>Other French nationals born outside metropolitan France</t>
    </r>
  </si>
  <si>
    <r>
      <rPr>
        <sz val="10"/>
        <rFont val="Calibri"/>
        <family val="2"/>
      </rPr>
      <t>Descendants of other French nationals born outside metropolitan France</t>
    </r>
  </si>
  <si>
    <r>
      <t xml:space="preserve">Born in a French overseas </t>
    </r>
    <r>
      <rPr>
        <i/>
        <sz val="10"/>
        <rFont val="Calibri"/>
        <family val="2"/>
      </rPr>
      <t>département</t>
    </r>
    <r>
      <rPr>
        <sz val="10"/>
        <rFont val="Calibri"/>
        <family val="2"/>
      </rPr>
      <t xml:space="preserve"> (DOM)</t>
    </r>
  </si>
  <si>
    <r>
      <rPr>
        <sz val="10"/>
        <rFont val="Calibri"/>
        <family val="2"/>
      </rPr>
      <t>Parent(s) born in a DOM</t>
    </r>
  </si>
  <si>
    <r>
      <rPr>
        <sz val="10"/>
        <rFont val="Calibri"/>
        <family val="2"/>
      </rPr>
      <t>Immigrants from Algeria</t>
    </r>
  </si>
  <si>
    <r>
      <rPr>
        <sz val="10"/>
        <rFont val="Calibri"/>
        <family val="2"/>
      </rPr>
      <t>Descendants of immigrants from Algeria</t>
    </r>
  </si>
  <si>
    <r>
      <rPr>
        <sz val="10"/>
        <rFont val="Calibri"/>
        <family val="2"/>
      </rPr>
      <t>Immigrants from Morocco/Tunisia</t>
    </r>
  </si>
  <si>
    <r>
      <rPr>
        <sz val="10"/>
        <rFont val="Calibri"/>
        <family val="2"/>
      </rPr>
      <t>Descendants of immigrants Morocco/Tunisia</t>
    </r>
  </si>
  <si>
    <r>
      <rPr>
        <sz val="10"/>
        <rFont val="Calibri"/>
        <family val="2"/>
      </rPr>
      <t>Immigrants from Sahelian Africa</t>
    </r>
  </si>
  <si>
    <r>
      <rPr>
        <sz val="10"/>
        <rFont val="Calibri"/>
        <family val="2"/>
      </rPr>
      <t>Descendants of immigrants from Sahelian Africa</t>
    </r>
  </si>
  <si>
    <t>Immigrants from Central Africa or Gulf of Guinea</t>
  </si>
  <si>
    <t>Descendants of immigrants from Central Africa or Gulf of Guinea</t>
  </si>
  <si>
    <t>Immigrants from Vietnam, Laos, Cambodia</t>
  </si>
  <si>
    <t>Descendants of immigrants from Vietnam, Laos, Cambodia</t>
  </si>
  <si>
    <t>Immigrants from Turkey or Middle East</t>
  </si>
  <si>
    <t>Descendants of immigrants from Turkey or Middle East</t>
  </si>
  <si>
    <r>
      <rPr>
        <sz val="10"/>
        <rFont val="Calibri"/>
        <family val="2"/>
      </rPr>
      <t>Immigrants from China</t>
    </r>
  </si>
  <si>
    <r>
      <rPr>
        <sz val="10"/>
        <rFont val="Calibri"/>
        <family val="2"/>
      </rPr>
      <t>Immigrants from Portugal</t>
    </r>
  </si>
  <si>
    <r>
      <rPr>
        <sz val="10"/>
        <rFont val="Calibri"/>
        <family val="2"/>
      </rPr>
      <t>Descendants of immigrants from Portugal</t>
    </r>
  </si>
  <si>
    <r>
      <rPr>
        <sz val="10"/>
        <rFont val="Calibri"/>
        <family val="2"/>
      </rPr>
      <t>Immigrants from Spain or Italy</t>
    </r>
  </si>
  <si>
    <r>
      <rPr>
        <sz val="10"/>
        <rFont val="Calibri"/>
        <family val="2"/>
      </rPr>
      <t>Descendants of immigrants from Spain or Italy</t>
    </r>
  </si>
  <si>
    <t>Immigrants from other EU-27 countries</t>
  </si>
  <si>
    <t>Descendants of immigrants from other  EU-27 countries</t>
  </si>
  <si>
    <r>
      <rPr>
        <sz val="10"/>
        <rFont val="Calibri"/>
        <family val="2"/>
      </rPr>
      <t>Immigrants from other countries</t>
    </r>
  </si>
  <si>
    <r>
      <rPr>
        <sz val="10"/>
        <rFont val="Calibri"/>
        <family val="2"/>
      </rPr>
      <t>Descendants of immigrants from other countries</t>
    </r>
  </si>
  <si>
    <r>
      <rPr>
        <sz val="10"/>
        <rFont val="Calibri"/>
        <family val="2"/>
      </rPr>
      <t>Total</t>
    </r>
  </si>
  <si>
    <r>
      <rPr>
        <sz val="9"/>
        <rFont val="Calibri"/>
        <family val="2"/>
      </rPr>
      <t>Algeria</t>
    </r>
  </si>
  <si>
    <r>
      <rPr>
        <sz val="9"/>
        <rFont val="Calibri"/>
        <family val="2"/>
      </rPr>
      <t xml:space="preserve">Morocco, </t>
    </r>
    <r>
      <rPr>
        <sz val="9"/>
        <rFont val="Calibri"/>
        <family val="2"/>
        <scheme val="minor"/>
      </rPr>
      <t>Tunisia</t>
    </r>
  </si>
  <si>
    <r>
      <rPr>
        <sz val="9"/>
        <rFont val="Calibri"/>
        <family val="2"/>
      </rPr>
      <t>Sahelian Africa</t>
    </r>
  </si>
  <si>
    <r>
      <rPr>
        <sz val="9"/>
        <rFont val="Calibri"/>
        <family val="2"/>
      </rPr>
      <t>Other countries of the world</t>
    </r>
  </si>
  <si>
    <r>
      <rPr>
        <sz val="8"/>
        <rFont val="Calibri"/>
        <family val="2"/>
      </rPr>
      <t>In employment</t>
    </r>
  </si>
  <si>
    <r>
      <rPr>
        <sz val="8"/>
        <rFont val="Calibri"/>
        <family val="2"/>
      </rPr>
      <t>Not in employment</t>
    </r>
  </si>
  <si>
    <r>
      <rPr>
        <sz val="8"/>
        <rFont val="Calibri"/>
        <family val="2"/>
      </rPr>
      <t xml:space="preserve">Overall </t>
    </r>
  </si>
  <si>
    <r>
      <rPr>
        <sz val="8"/>
        <rFont val="Calibri"/>
        <family val="2"/>
      </rPr>
      <t>Two-year tertiary qualification</t>
    </r>
  </si>
  <si>
    <r>
      <rPr>
        <sz val="8"/>
        <rFont val="Calibri"/>
        <family val="2"/>
      </rPr>
      <t>Upper secondary vocational qualification</t>
    </r>
  </si>
  <si>
    <r>
      <rPr>
        <sz val="8"/>
        <rFont val="Calibri"/>
        <family val="2"/>
      </rPr>
      <t>Lower secondary vocational qualification</t>
    </r>
  </si>
  <si>
    <r>
      <rPr>
        <sz val="8"/>
        <rFont val="Calibri"/>
        <family val="2"/>
      </rPr>
      <t>Lower secondary certificate</t>
    </r>
  </si>
  <si>
    <r>
      <rPr>
        <sz val="8"/>
        <rFont val="Calibri"/>
        <family val="2"/>
      </rPr>
      <t>No qualifications or primary certificate</t>
    </r>
    <r>
      <rPr>
        <sz val="8"/>
        <rFont val="Calibri"/>
        <family val="2"/>
        <scheme val="minor"/>
      </rPr>
      <t xml:space="preserve"> and no answer</t>
    </r>
  </si>
  <si>
    <t>Other dwellings out of scope (demolished, absorbed, no longer used for residential purposes)</t>
  </si>
  <si>
    <t>Sample: target sample sizes by origin</t>
  </si>
  <si>
    <r>
      <t xml:space="preserve">Appendix from Beauchemin, Cris, Mathieu Ichou, Patrick Simon &amp; the TeO2 survey design team (2023). "Trajectories and Origins 2 (2019–2020): A Survey on Population Diversity in France." </t>
    </r>
    <r>
      <rPr>
        <i/>
        <sz val="11"/>
        <color theme="1"/>
        <rFont val="Calibri"/>
        <family val="2"/>
        <scheme val="minor"/>
      </rPr>
      <t xml:space="preserve">Population, </t>
    </r>
    <r>
      <rPr>
        <sz val="11"/>
        <color theme="1"/>
        <rFont val="Calibri"/>
        <family val="2"/>
        <scheme val="minor"/>
      </rPr>
      <t>78(1).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</si>
</sst>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38">
    <font>
      <sz val="11"/>
      <color theme="1"/>
      <name val="Calibri"/>
      <family val="2"/>
      <scheme val="minor"/>
    </font>
    <font>
      <sz val="10"/>
      <color theme="1"/>
      <name val="Calibri"/>
      <family val="2"/>
      <scheme val="minor"/>
    </font>
    <font>
      <b/>
      <sz val="10"/>
      <color theme="1"/>
      <name val="Calibri"/>
      <family val="2"/>
      <scheme val="minor"/>
    </font>
    <font>
      <sz val="11"/>
      <color theme="1"/>
      <name val="Liberation Sans"/>
      <family val="2"/>
    </font>
    <font>
      <b/>
      <sz val="11"/>
      <color theme="1"/>
      <name val="Liberation Sans"/>
      <family val="2"/>
    </font>
    <font>
      <sz val="10"/>
      <color theme="1"/>
      <name val="Liberation Serif"/>
      <family val="2"/>
    </font>
    <font>
      <b/>
      <sz val="11"/>
      <color theme="1"/>
      <name val="Calibri"/>
      <family val="2"/>
      <scheme val="minor"/>
    </font>
    <font>
      <b/>
      <sz val="8"/>
      <color theme="1"/>
      <name val="Calibri"/>
      <family val="2"/>
      <scheme val="minor"/>
    </font>
    <font>
      <b/>
      <u/>
      <sz val="11"/>
      <color theme="1"/>
      <name val="Calibri"/>
      <family val="2"/>
      <scheme val="minor"/>
    </font>
    <font>
      <b/>
      <sz val="8"/>
      <color rgb="FFFFFFFF"/>
      <name val="Calibri"/>
      <family val="2"/>
      <scheme val="minor"/>
    </font>
    <font>
      <b/>
      <sz val="12"/>
      <color theme="1"/>
      <name val="Calibri"/>
      <family val="2"/>
      <scheme val="minor"/>
    </font>
    <font>
      <sz val="11"/>
      <name val="Calibri"/>
      <family val="2"/>
      <scheme val="minor"/>
    </font>
    <font>
      <b/>
      <sz val="11"/>
      <name val="Calibri"/>
      <family val="2"/>
      <scheme val="minor"/>
    </font>
    <font>
      <i/>
      <sz val="11"/>
      <color theme="1"/>
      <name val="Calibri"/>
      <family val="2"/>
      <scheme val="minor"/>
    </font>
    <font>
      <i/>
      <sz val="11"/>
      <color rgb="FFFF0000"/>
      <name val="Calibri"/>
      <family val="2"/>
      <scheme val="minor"/>
    </font>
    <font>
      <i/>
      <sz val="11"/>
      <name val="Calibri"/>
      <family val="2"/>
      <scheme val="minor"/>
    </font>
    <font>
      <b/>
      <i/>
      <sz val="11"/>
      <name val="Calibri"/>
      <family val="2"/>
      <scheme val="minor"/>
    </font>
    <font>
      <b/>
      <i/>
      <sz val="11"/>
      <color rgb="FF000000"/>
      <name val="Calibri"/>
      <family val="2"/>
    </font>
    <font>
      <sz val="10"/>
      <color rgb="FF000000"/>
      <name val="Calibri"/>
      <family val="2"/>
    </font>
    <font>
      <sz val="11"/>
      <color rgb="FF000000"/>
      <name val="Calibri"/>
      <family val="2"/>
    </font>
    <font>
      <b/>
      <sz val="11"/>
      <color rgb="FF000000"/>
      <name val="Calibri"/>
      <family val="2"/>
    </font>
    <font>
      <b/>
      <u/>
      <sz val="11"/>
      <color rgb="FF000000"/>
      <name val="Calibri"/>
      <family val="2"/>
    </font>
    <font>
      <b/>
      <sz val="8"/>
      <color rgb="FF000000"/>
      <name val="Calibri"/>
      <family val="2"/>
    </font>
    <font>
      <b/>
      <sz val="10"/>
      <color rgb="FF000000"/>
      <name val="Calibri"/>
      <family val="2"/>
    </font>
    <font>
      <b/>
      <sz val="11"/>
      <color rgb="FF000000"/>
      <name val="Liberation Sans"/>
      <family val="2"/>
    </font>
    <font>
      <i/>
      <sz val="11"/>
      <color rgb="FF000000"/>
      <name val="Calibri"/>
      <family val="2"/>
    </font>
    <font>
      <sz val="11"/>
      <color theme="1"/>
      <name val="Calibri"/>
      <family val="2"/>
      <scheme val="minor"/>
    </font>
    <font>
      <b/>
      <sz val="9"/>
      <color rgb="FF000000"/>
      <name val="Calibri"/>
      <family val="2"/>
    </font>
    <font>
      <b/>
      <sz val="9"/>
      <color theme="1"/>
      <name val="Calibri"/>
      <family val="2"/>
      <scheme val="minor"/>
    </font>
    <font>
      <sz val="9"/>
      <color theme="1"/>
      <name val="Calibri"/>
      <family val="2"/>
      <scheme val="minor"/>
    </font>
    <font>
      <sz val="10"/>
      <name val="Calibri"/>
      <family val="2"/>
      <scheme val="minor"/>
    </font>
    <font>
      <sz val="10"/>
      <name val="Calibri"/>
      <family val="2"/>
    </font>
    <font>
      <i/>
      <sz val="10"/>
      <name val="Calibri"/>
      <family val="2"/>
    </font>
    <font>
      <sz val="9"/>
      <name val="Calibri"/>
      <family val="2"/>
      <scheme val="minor"/>
    </font>
    <font>
      <sz val="9"/>
      <name val="Calibri"/>
      <family val="2"/>
    </font>
    <font>
      <sz val="8"/>
      <name val="Calibri"/>
      <family val="2"/>
      <scheme val="minor"/>
    </font>
    <font>
      <sz val="8"/>
      <name val="Calibri"/>
      <family val="2"/>
    </font>
    <font>
      <sz val="11"/>
      <name val="Calibri"/>
      <family val="2"/>
    </font>
  </fonts>
  <fills count="6">
    <fill>
      <patternFill patternType="none"/>
    </fill>
    <fill>
      <patternFill patternType="gray125"/>
    </fill>
    <fill>
      <patternFill patternType="solid">
        <fgColor theme="0" tint="-0.34995574816125979"/>
        <bgColor indexed="64"/>
      </patternFill>
    </fill>
    <fill>
      <patternFill patternType="solid">
        <fgColor rgb="FF1F4075"/>
        <bgColor indexed="64"/>
      </patternFill>
    </fill>
    <fill>
      <patternFill patternType="solid">
        <fgColor rgb="FFE8E8E8"/>
        <bgColor indexed="64"/>
      </patternFill>
    </fill>
    <fill>
      <patternFill patternType="solid">
        <fgColor theme="0"/>
        <bgColor indexed="64"/>
      </patternFill>
    </fill>
  </fills>
  <borders count="32">
    <border>
      <left/>
      <right/>
      <top/>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top style="medium">
        <color auto="1"/>
      </top>
      <bottom style="medium">
        <color auto="1"/>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6" fillId="0" borderId="0" applyFont="0" applyFill="0" applyBorder="0" applyAlignment="0" applyProtection="0"/>
    <xf numFmtId="0" fontId="3" fillId="0" borderId="0"/>
    <xf numFmtId="43" fontId="26" fillId="0" borderId="0" applyFont="0" applyFill="0" applyBorder="0" applyAlignment="0" applyProtection="0"/>
  </cellStyleXfs>
  <cellXfs count="168">
    <xf numFmtId="0" fontId="0" fillId="0" borderId="0" xfId="0"/>
    <xf numFmtId="0" fontId="2" fillId="0" borderId="0" xfId="0" applyFont="1" applyAlignment="1">
      <alignment horizontal="center"/>
    </xf>
    <xf numFmtId="0" fontId="0" fillId="0" borderId="0" xfId="0" applyAlignment="1">
      <alignment horizontal="left"/>
    </xf>
    <xf numFmtId="0" fontId="0" fillId="0" borderId="0" xfId="0" applyAlignment="1">
      <alignment horizontal="left" vertical="top"/>
    </xf>
    <xf numFmtId="165" fontId="11" fillId="0" borderId="0" xfId="3" applyNumberFormat="1" applyFont="1" applyFill="1" applyBorder="1" applyAlignment="1">
      <alignment horizontal="center" vertical="center"/>
    </xf>
    <xf numFmtId="0" fontId="1" fillId="0" borderId="0" xfId="0" applyFont="1" applyAlignment="1">
      <alignment horizontal="justify" vertical="center"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1" fillId="0" borderId="0" xfId="0" applyFont="1" applyAlignment="1">
      <alignment horizontal="left"/>
    </xf>
    <xf numFmtId="0" fontId="3" fillId="0" borderId="0" xfId="2"/>
    <xf numFmtId="9" fontId="4" fillId="0" borderId="0" xfId="1" applyFont="1"/>
    <xf numFmtId="0" fontId="4" fillId="0" borderId="0" xfId="2" applyFont="1" applyAlignment="1">
      <alignment horizontal="right"/>
    </xf>
    <xf numFmtId="0" fontId="4" fillId="0" borderId="0" xfId="2" applyFont="1"/>
    <xf numFmtId="0" fontId="5" fillId="0" borderId="0" xfId="2" applyFont="1"/>
    <xf numFmtId="0" fontId="3" fillId="0" borderId="0" xfId="2" applyAlignment="1">
      <alignment horizontal="center"/>
    </xf>
    <xf numFmtId="1" fontId="1" fillId="0" borderId="0" xfId="0" applyNumberFormat="1" applyFont="1" applyAlignment="1">
      <alignment horizontal="right" indent="2"/>
    </xf>
    <xf numFmtId="0" fontId="2" fillId="0" borderId="1" xfId="2" applyFont="1" applyBorder="1" applyAlignment="1">
      <alignment horizontal="center" vertical="center" wrapText="1"/>
    </xf>
    <xf numFmtId="0" fontId="0" fillId="0" borderId="0" xfId="2" applyFont="1" applyAlignment="1">
      <alignment horizontal="center"/>
    </xf>
    <xf numFmtId="0" fontId="2" fillId="2" borderId="2" xfId="2" applyFont="1" applyFill="1" applyBorder="1" applyAlignment="1">
      <alignment vertical="center"/>
    </xf>
    <xf numFmtId="0" fontId="2" fillId="2" borderId="3" xfId="2" applyFont="1" applyFill="1" applyBorder="1" applyAlignment="1">
      <alignment vertical="center"/>
    </xf>
    <xf numFmtId="9" fontId="0" fillId="0" borderId="0" xfId="1" applyFont="1"/>
    <xf numFmtId="0" fontId="0" fillId="0" borderId="0" xfId="2" applyFont="1"/>
    <xf numFmtId="0" fontId="1" fillId="0" borderId="4" xfId="2" applyFont="1" applyBorder="1"/>
    <xf numFmtId="0" fontId="1" fillId="0" borderId="5" xfId="2" applyFont="1" applyBorder="1"/>
    <xf numFmtId="0" fontId="1" fillId="0" borderId="6" xfId="2" applyFont="1" applyBorder="1"/>
    <xf numFmtId="0" fontId="1" fillId="0" borderId="7" xfId="2" applyFont="1" applyBorder="1"/>
    <xf numFmtId="0" fontId="1" fillId="0" borderId="0" xfId="2" applyFont="1"/>
    <xf numFmtId="0" fontId="2" fillId="2" borderId="6" xfId="2" applyFont="1" applyFill="1" applyBorder="1"/>
    <xf numFmtId="0" fontId="2" fillId="2" borderId="7" xfId="2" applyFont="1" applyFill="1" applyBorder="1"/>
    <xf numFmtId="0" fontId="0" fillId="0" borderId="0" xfId="0" applyAlignment="1">
      <alignment horizontal="center" vertical="center"/>
    </xf>
    <xf numFmtId="0" fontId="8" fillId="0" borderId="0" xfId="0" applyFont="1" applyAlignment="1">
      <alignment horizontal="left" vertical="center"/>
    </xf>
    <xf numFmtId="0" fontId="0" fillId="0" borderId="8" xfId="0" applyBorder="1" applyAlignment="1">
      <alignment vertical="center" wrapText="1"/>
    </xf>
    <xf numFmtId="0" fontId="9" fillId="3" borderId="10" xfId="0" applyFont="1" applyFill="1" applyBorder="1" applyAlignment="1">
      <alignment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 fillId="0" borderId="0" xfId="0" applyFont="1" applyAlignment="1">
      <alignment horizontal="justify" vertical="center"/>
    </xf>
    <xf numFmtId="164" fontId="0" fillId="0" borderId="0" xfId="1" applyNumberFormat="1" applyFont="1"/>
    <xf numFmtId="164" fontId="3" fillId="0" borderId="0" xfId="1" applyNumberFormat="1" applyFont="1"/>
    <xf numFmtId="165" fontId="11" fillId="0" borderId="0" xfId="3" applyNumberFormat="1" applyFont="1" applyFill="1" applyBorder="1"/>
    <xf numFmtId="165" fontId="0" fillId="0" borderId="0" xfId="3" applyNumberFormat="1" applyFont="1" applyFill="1" applyBorder="1" applyAlignment="1">
      <alignment horizontal="right"/>
    </xf>
    <xf numFmtId="0" fontId="0" fillId="0" borderId="0" xfId="0" applyAlignment="1">
      <alignment horizontal="right"/>
    </xf>
    <xf numFmtId="9" fontId="0" fillId="0" borderId="0" xfId="1" applyFont="1" applyFill="1" applyBorder="1"/>
    <xf numFmtId="9" fontId="11" fillId="0" borderId="0" xfId="1" applyFont="1" applyFill="1" applyBorder="1"/>
    <xf numFmtId="0" fontId="6" fillId="0" borderId="0" xfId="0" applyFont="1"/>
    <xf numFmtId="165" fontId="12" fillId="0" borderId="23" xfId="3" applyNumberFormat="1" applyFont="1" applyFill="1" applyBorder="1"/>
    <xf numFmtId="165" fontId="6" fillId="0" borderId="23" xfId="3" applyNumberFormat="1" applyFont="1" applyFill="1" applyBorder="1" applyAlignment="1">
      <alignment horizontal="right"/>
    </xf>
    <xf numFmtId="0" fontId="6" fillId="0" borderId="23" xfId="0" applyFont="1" applyBorder="1" applyAlignment="1">
      <alignment horizontal="left"/>
    </xf>
    <xf numFmtId="0" fontId="6" fillId="0" borderId="23" xfId="0" applyFont="1" applyBorder="1"/>
    <xf numFmtId="165" fontId="6" fillId="0" borderId="24" xfId="3" applyNumberFormat="1" applyFont="1" applyFill="1" applyBorder="1" applyAlignment="1">
      <alignment horizontal="right"/>
    </xf>
    <xf numFmtId="165" fontId="6" fillId="0" borderId="24" xfId="3" applyNumberFormat="1" applyFont="1" applyFill="1" applyBorder="1" applyAlignment="1">
      <alignment horizontal="right" vertical="center" wrapText="1"/>
    </xf>
    <xf numFmtId="0" fontId="6" fillId="0" borderId="24" xfId="0" applyFont="1" applyBorder="1" applyAlignment="1">
      <alignment horizontal="left"/>
    </xf>
    <xf numFmtId="0" fontId="6" fillId="0" borderId="24" xfId="0" applyFont="1" applyBorder="1"/>
    <xf numFmtId="0" fontId="6" fillId="0" borderId="24" xfId="0" applyFont="1" applyBorder="1" applyAlignment="1">
      <alignment vertical="center"/>
    </xf>
    <xf numFmtId="0" fontId="12" fillId="0" borderId="24" xfId="0" applyFont="1" applyBorder="1" applyAlignment="1">
      <alignment vertical="center"/>
    </xf>
    <xf numFmtId="165" fontId="0" fillId="0" borderId="0" xfId="3" applyNumberFormat="1" applyFont="1" applyFill="1" applyBorder="1" applyAlignment="1">
      <alignment horizontal="right" vertical="center" wrapText="1"/>
    </xf>
    <xf numFmtId="0" fontId="0" fillId="0" borderId="0" xfId="0" applyAlignment="1">
      <alignment vertical="center"/>
    </xf>
    <xf numFmtId="165" fontId="12" fillId="0" borderId="0" xfId="3" applyNumberFormat="1" applyFont="1" applyFill="1" applyBorder="1"/>
    <xf numFmtId="165" fontId="6" fillId="0" borderId="0" xfId="3" applyNumberFormat="1" applyFont="1" applyFill="1" applyBorder="1" applyAlignment="1">
      <alignment horizontal="right"/>
    </xf>
    <xf numFmtId="165" fontId="6" fillId="0" borderId="0" xfId="3" applyNumberFormat="1" applyFont="1" applyFill="1" applyBorder="1" applyAlignment="1">
      <alignment horizontal="right" vertical="center" wrapText="1"/>
    </xf>
    <xf numFmtId="0" fontId="6" fillId="0" borderId="0" xfId="0" applyFont="1" applyAlignment="1">
      <alignment horizontal="left"/>
    </xf>
    <xf numFmtId="0" fontId="6" fillId="0" borderId="0" xfId="0" applyFont="1" applyAlignment="1">
      <alignment vertical="center"/>
    </xf>
    <xf numFmtId="165" fontId="6" fillId="0" borderId="0" xfId="0" applyNumberFormat="1" applyFont="1" applyAlignment="1">
      <alignment horizontal="right"/>
    </xf>
    <xf numFmtId="0" fontId="6" fillId="0" borderId="0" xfId="0" applyFont="1" applyAlignment="1">
      <alignment horizontal="left" vertical="center" wrapText="1"/>
    </xf>
    <xf numFmtId="165" fontId="11" fillId="0" borderId="0" xfId="3" applyNumberFormat="1" applyFont="1" applyFill="1" applyBorder="1" applyAlignment="1">
      <alignment horizontal="right"/>
    </xf>
    <xf numFmtId="0" fontId="0" fillId="0" borderId="0" xfId="0" applyAlignment="1">
      <alignment horizontal="left" vertical="center" wrapText="1"/>
    </xf>
    <xf numFmtId="9" fontId="0" fillId="0" borderId="25" xfId="1" applyFont="1" applyFill="1" applyBorder="1" applyAlignment="1">
      <alignment horizontal="center"/>
    </xf>
    <xf numFmtId="165" fontId="12" fillId="0" borderId="25" xfId="3" applyNumberFormat="1" applyFont="1" applyFill="1" applyBorder="1"/>
    <xf numFmtId="0" fontId="6" fillId="0" borderId="25" xfId="0" applyFont="1" applyBorder="1"/>
    <xf numFmtId="165" fontId="6" fillId="0" borderId="25" xfId="3" applyNumberFormat="1" applyFont="1" applyFill="1" applyBorder="1" applyAlignment="1">
      <alignment horizontal="right" vertical="center" wrapText="1"/>
    </xf>
    <xf numFmtId="0" fontId="6" fillId="0" borderId="25" xfId="0" applyFont="1" applyBorder="1" applyAlignment="1">
      <alignment horizontal="left"/>
    </xf>
    <xf numFmtId="0" fontId="6" fillId="0" borderId="25" xfId="0" applyFont="1" applyBorder="1" applyAlignment="1">
      <alignment vertical="center"/>
    </xf>
    <xf numFmtId="0" fontId="6" fillId="0" borderId="25" xfId="0" applyFont="1" applyBorder="1" applyAlignment="1">
      <alignment horizontal="left" vertical="center"/>
    </xf>
    <xf numFmtId="165" fontId="0" fillId="0" borderId="0" xfId="0" applyNumberFormat="1" applyAlignment="1">
      <alignment horizontal="left"/>
    </xf>
    <xf numFmtId="165" fontId="12" fillId="0" borderId="25" xfId="3" applyNumberFormat="1" applyFont="1" applyFill="1" applyBorder="1" applyAlignment="1">
      <alignment horizontal="left"/>
    </xf>
    <xf numFmtId="165" fontId="6" fillId="0" borderId="25" xfId="3" applyNumberFormat="1" applyFont="1" applyFill="1" applyBorder="1" applyAlignment="1">
      <alignment horizontal="right"/>
    </xf>
    <xf numFmtId="165" fontId="6" fillId="0" borderId="25" xfId="0" applyNumberFormat="1" applyFont="1" applyBorder="1" applyAlignment="1">
      <alignment horizontal="left"/>
    </xf>
    <xf numFmtId="9" fontId="0" fillId="0" borderId="0" xfId="1" applyFont="1" applyFill="1" applyBorder="1" applyAlignment="1">
      <alignment horizontal="center"/>
    </xf>
    <xf numFmtId="165" fontId="11" fillId="0" borderId="0" xfId="3" applyNumberFormat="1" applyFont="1" applyFill="1" applyBorder="1" applyAlignment="1">
      <alignment horizontal="center"/>
    </xf>
    <xf numFmtId="165" fontId="11" fillId="0" borderId="25" xfId="3" applyNumberFormat="1" applyFont="1" applyFill="1" applyBorder="1" applyAlignment="1">
      <alignment horizontal="center"/>
    </xf>
    <xf numFmtId="165" fontId="0" fillId="0" borderId="25" xfId="3" applyNumberFormat="1" applyFont="1" applyFill="1" applyBorder="1" applyAlignment="1">
      <alignment horizontal="right"/>
    </xf>
    <xf numFmtId="165" fontId="0" fillId="0" borderId="25" xfId="3" applyNumberFormat="1" applyFont="1" applyFill="1" applyBorder="1" applyAlignment="1">
      <alignment horizontal="right" vertical="center" wrapText="1"/>
    </xf>
    <xf numFmtId="0" fontId="0" fillId="0" borderId="25" xfId="0" applyBorder="1" applyAlignment="1">
      <alignment horizontal="left" vertical="center" wrapText="1"/>
    </xf>
    <xf numFmtId="165" fontId="0" fillId="0" borderId="25" xfId="3" applyNumberFormat="1" applyFont="1" applyFill="1" applyBorder="1" applyAlignment="1">
      <alignment horizontal="center" vertical="center" wrapText="1"/>
    </xf>
    <xf numFmtId="165" fontId="11" fillId="0" borderId="25" xfId="3" applyNumberFormat="1" applyFont="1" applyFill="1" applyBorder="1" applyAlignment="1">
      <alignment horizontal="center" vertical="center" wrapText="1"/>
    </xf>
    <xf numFmtId="9" fontId="0" fillId="0" borderId="0" xfId="1" applyFont="1" applyFill="1" applyBorder="1" applyAlignment="1">
      <alignment horizontal="center" vertical="center"/>
    </xf>
    <xf numFmtId="165" fontId="0" fillId="0" borderId="0" xfId="3" applyNumberFormat="1" applyFont="1" applyFill="1" applyBorder="1" applyAlignment="1">
      <alignment horizontal="center"/>
    </xf>
    <xf numFmtId="165" fontId="12" fillId="0" borderId="0" xfId="3" applyNumberFormat="1" applyFont="1" applyFill="1" applyBorder="1" applyAlignment="1">
      <alignment horizontal="left"/>
    </xf>
    <xf numFmtId="165" fontId="6" fillId="0" borderId="0" xfId="3" applyNumberFormat="1" applyFont="1" applyFill="1" applyBorder="1" applyAlignment="1">
      <alignment horizontal="center"/>
    </xf>
    <xf numFmtId="165" fontId="0" fillId="0" borderId="24" xfId="3" applyNumberFormat="1" applyFont="1" applyFill="1" applyBorder="1" applyAlignment="1">
      <alignment horizontal="center"/>
    </xf>
    <xf numFmtId="0" fontId="13" fillId="0" borderId="0" xfId="0" applyFont="1"/>
    <xf numFmtId="0" fontId="14" fillId="0" borderId="0" xfId="0" applyFont="1"/>
    <xf numFmtId="0" fontId="10" fillId="0" borderId="22" xfId="0" applyFont="1" applyBorder="1" applyAlignment="1">
      <alignment horizontal="center" vertical="center"/>
    </xf>
    <xf numFmtId="0" fontId="15" fillId="0" borderId="0" xfId="0" applyFont="1"/>
    <xf numFmtId="0" fontId="11" fillId="0" borderId="0" xfId="0" applyFont="1"/>
    <xf numFmtId="0" fontId="16" fillId="0" borderId="0" xfId="0" applyFont="1"/>
    <xf numFmtId="0" fontId="12" fillId="0" borderId="0" xfId="0" applyFont="1"/>
    <xf numFmtId="0" fontId="6" fillId="0" borderId="0" xfId="0" applyFont="1" applyAlignment="1">
      <alignment horizontal="right"/>
    </xf>
    <xf numFmtId="0" fontId="1" fillId="0" borderId="0" xfId="0" applyFont="1" applyAlignment="1">
      <alignment horizontal="right"/>
    </xf>
    <xf numFmtId="0" fontId="19" fillId="0" borderId="0" xfId="0" applyFont="1"/>
    <xf numFmtId="0" fontId="18" fillId="0" borderId="7" xfId="2" applyFont="1" applyBorder="1"/>
    <xf numFmtId="0" fontId="24" fillId="0" borderId="0" xfId="2" applyFont="1" applyAlignment="1">
      <alignment horizontal="right"/>
    </xf>
    <xf numFmtId="0" fontId="17" fillId="0" borderId="0" xfId="0" applyFont="1"/>
    <xf numFmtId="0" fontId="18" fillId="0" borderId="0" xfId="0" applyFont="1"/>
    <xf numFmtId="0" fontId="23" fillId="0" borderId="0" xfId="0" applyFont="1" applyAlignment="1">
      <alignment horizontal="center"/>
    </xf>
    <xf numFmtId="0" fontId="29" fillId="0" borderId="0" xfId="0" applyFont="1"/>
    <xf numFmtId="0" fontId="21" fillId="0" borderId="0" xfId="0" applyFont="1" applyAlignment="1">
      <alignment horizontal="left" vertical="center"/>
    </xf>
    <xf numFmtId="0" fontId="28" fillId="0" borderId="31" xfId="0" applyFont="1" applyBorder="1" applyAlignment="1">
      <alignment horizontal="center" vertical="center" wrapText="1"/>
    </xf>
    <xf numFmtId="0" fontId="29" fillId="0" borderId="31" xfId="0" applyFont="1" applyBorder="1" applyAlignment="1">
      <alignment vertical="center" wrapText="1"/>
    </xf>
    <xf numFmtId="0" fontId="19" fillId="0" borderId="0" xfId="0" applyFont="1" applyAlignment="1">
      <alignment horizontal="left" vertical="center" wrapText="1"/>
    </xf>
    <xf numFmtId="0" fontId="18" fillId="0" borderId="0" xfId="0" applyFont="1" applyAlignment="1">
      <alignment vertical="center"/>
    </xf>
    <xf numFmtId="0" fontId="11" fillId="0" borderId="0" xfId="0" applyFont="1" applyAlignment="1">
      <alignment horizontal="left" wrapText="1"/>
    </xf>
    <xf numFmtId="165" fontId="11" fillId="0" borderId="0" xfId="3" applyNumberFormat="1" applyFont="1" applyFill="1" applyBorder="1" applyAlignment="1">
      <alignment horizontal="center" vertical="center"/>
    </xf>
    <xf numFmtId="165" fontId="0" fillId="0" borderId="0" xfId="3" applyNumberFormat="1" applyFont="1" applyFill="1"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165" fontId="0" fillId="0" borderId="0" xfId="3" applyNumberFormat="1"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19" fillId="0" borderId="0" xfId="0" applyFont="1" applyAlignment="1">
      <alignment horizontal="left" vertical="top" wrapText="1"/>
    </xf>
    <xf numFmtId="0" fontId="2" fillId="0" borderId="26" xfId="2" applyFont="1" applyBorder="1" applyAlignment="1">
      <alignment horizontal="center" vertical="center" wrapText="1"/>
    </xf>
    <xf numFmtId="0" fontId="2" fillId="0" borderId="27" xfId="2" applyFont="1" applyBorder="1" applyAlignment="1">
      <alignment horizontal="center" vertical="center" wrapText="1"/>
    </xf>
    <xf numFmtId="0" fontId="2" fillId="0" borderId="0" xfId="0" applyFont="1" applyAlignment="1">
      <alignment horizontal="center"/>
    </xf>
    <xf numFmtId="0" fontId="28" fillId="0" borderId="31" xfId="0" applyFont="1" applyBorder="1" applyAlignment="1">
      <alignment horizontal="center" vertical="center" wrapText="1"/>
    </xf>
    <xf numFmtId="0" fontId="27" fillId="0" borderId="31" xfId="0" applyFont="1" applyBorder="1" applyAlignment="1">
      <alignment horizontal="center"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0" fontId="30" fillId="0" borderId="21" xfId="0" applyFont="1" applyBorder="1" applyAlignment="1">
      <alignment vertical="center" wrapText="1"/>
    </xf>
    <xf numFmtId="0" fontId="30" fillId="0" borderId="21" xfId="0" applyFont="1" applyBorder="1" applyAlignment="1">
      <alignment horizontal="center" vertical="center" wrapText="1"/>
    </xf>
    <xf numFmtId="0" fontId="30" fillId="0" borderId="0" xfId="0" applyFont="1" applyAlignment="1">
      <alignment vertical="center" wrapText="1"/>
    </xf>
    <xf numFmtId="166" fontId="30" fillId="0" borderId="0" xfId="0" applyNumberFormat="1"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vertical="center" wrapText="1"/>
    </xf>
    <xf numFmtId="0" fontId="30" fillId="0" borderId="22" xfId="0" applyFont="1" applyBorder="1" applyAlignment="1">
      <alignment vertical="center" wrapText="1"/>
    </xf>
    <xf numFmtId="166" fontId="30" fillId="0" borderId="22" xfId="0" applyNumberFormat="1" applyFont="1" applyBorder="1" applyAlignment="1">
      <alignment horizontal="center" vertical="center" wrapText="1"/>
    </xf>
    <xf numFmtId="0" fontId="30" fillId="0" borderId="22" xfId="0" applyFont="1" applyBorder="1" applyAlignment="1">
      <alignment horizontal="center" vertical="center" wrapText="1"/>
    </xf>
    <xf numFmtId="0" fontId="33" fillId="0" borderId="31" xfId="0" applyFont="1" applyBorder="1" applyAlignment="1">
      <alignment horizontal="right" vertical="center" wrapText="1"/>
    </xf>
    <xf numFmtId="3" fontId="33" fillId="0" borderId="31" xfId="0" applyNumberFormat="1" applyFont="1" applyBorder="1" applyAlignment="1">
      <alignment horizontal="center" vertical="center"/>
    </xf>
    <xf numFmtId="9" fontId="34" fillId="0" borderId="31" xfId="0" applyNumberFormat="1" applyFont="1" applyBorder="1" applyAlignment="1">
      <alignment horizontal="center" vertical="center"/>
    </xf>
    <xf numFmtId="9" fontId="33" fillId="0" borderId="31" xfId="0" applyNumberFormat="1" applyFont="1" applyBorder="1" applyAlignment="1">
      <alignment horizontal="center" vertical="center"/>
    </xf>
    <xf numFmtId="9" fontId="33" fillId="0" borderId="31" xfId="1" applyFont="1" applyFill="1" applyBorder="1" applyAlignment="1">
      <alignment horizontal="center"/>
    </xf>
    <xf numFmtId="0" fontId="34" fillId="0" borderId="31" xfId="0" applyFont="1" applyFill="1" applyBorder="1" applyAlignment="1">
      <alignment horizontal="right" vertical="center" wrapText="1"/>
    </xf>
    <xf numFmtId="3" fontId="34" fillId="0" borderId="31" xfId="0" applyNumberFormat="1" applyFont="1" applyBorder="1" applyAlignment="1">
      <alignment horizontal="center" vertical="center"/>
    </xf>
    <xf numFmtId="9" fontId="34" fillId="0" borderId="31" xfId="1" applyFont="1" applyFill="1" applyBorder="1" applyAlignment="1">
      <alignment horizontal="center" vertical="center"/>
    </xf>
    <xf numFmtId="0" fontId="35" fillId="0" borderId="9" xfId="0" applyFont="1" applyBorder="1" applyAlignment="1">
      <alignment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4" borderId="15" xfId="0" applyFont="1" applyFill="1" applyBorder="1" applyAlignment="1">
      <alignment vertical="center" wrapText="1"/>
    </xf>
    <xf numFmtId="0" fontId="35" fillId="4" borderId="16"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6" fillId="0" borderId="18" xfId="0" applyFont="1" applyBorder="1" applyAlignment="1">
      <alignment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15" fillId="0" borderId="0" xfId="0" applyFont="1" applyFill="1"/>
    <xf numFmtId="0" fontId="11" fillId="0" borderId="0" xfId="0" applyFont="1" applyFill="1"/>
    <xf numFmtId="0" fontId="19" fillId="0" borderId="0" xfId="0" applyFont="1" applyFill="1"/>
    <xf numFmtId="0" fontId="0" fillId="0" borderId="0" xfId="0" applyFill="1"/>
    <xf numFmtId="0" fontId="37" fillId="0" borderId="0" xfId="0" applyFont="1" applyFill="1" applyAlignment="1">
      <alignment horizontal="left" vertical="center" wrapText="1"/>
    </xf>
    <xf numFmtId="0" fontId="18" fillId="5" borderId="5" xfId="2" applyFont="1" applyFill="1" applyBorder="1"/>
    <xf numFmtId="0" fontId="19" fillId="0" borderId="0" xfId="0" applyFont="1" applyFill="1" applyBorder="1"/>
    <xf numFmtId="0" fontId="18" fillId="5" borderId="0" xfId="0" applyFont="1" applyFill="1" applyAlignment="1">
      <alignment horizontal="justify" vertical="center" wrapText="1"/>
    </xf>
    <xf numFmtId="0" fontId="1" fillId="5" borderId="0" xfId="0" applyFont="1" applyFill="1" applyAlignment="1">
      <alignment horizontal="justify" vertical="center" wrapText="1"/>
    </xf>
    <xf numFmtId="0" fontId="0" fillId="0" borderId="0" xfId="0" applyAlignment="1">
      <alignment horizontal="left" vertical="center"/>
    </xf>
  </cellXfs>
  <cellStyles count="4">
    <cellStyle name="Milliers" xfId="3" builtinId="3"/>
    <cellStyle name="Normal" xfId="0" builtinId="0"/>
    <cellStyle name="Normal 2" xfId="2" xr:uid="{00000000-0005-0000-0000-0000060000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2-09-20T16:13:06.86" personId="{00000000-0000-0000-0000-000000000000}" id="{3C091C5F-FAD7-4631-8239-B5CC777AE960}">
    <text>Not sure about this. VF unclear</text>
  </threadedComment>
  <threadedComment ref="H8" dT="2022-09-28T10:49:45.04" personId="{00000000-0000-0000-0000-000000000000}" id="{31EF14EE-000D-45E2-80DD-AB388361EBA3}">
    <text>Don't understand "fréquence" in the VF. I assume it refers to weighted percentage in the population.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21" dT="2022-09-20T16:14:05.99" personId="{00000000-0000-0000-0000-000000000000}" id="{8F52F849-DA78-41DD-828D-A032DF914E93}">
    <text>New name. What is INED policy on this?</text>
  </threadedComment>
</ThreadedComments>
</file>

<file path=xl/threadedComments/threadedComment3.xml><?xml version="1.0" encoding="utf-8"?>
<ThreadedComments xmlns="http://schemas.microsoft.com/office/spreadsheetml/2018/threadedcomments" xmlns:x="http://schemas.openxmlformats.org/spreadsheetml/2006/main">
  <threadedComment ref="B5" dT="2022-09-20T16:37:07.42" personId="{00000000-0000-0000-0000-000000000000}" id="{B3885FE9-B3EF-4659-B54B-082B8CBE0E9F}">
    <text>Don't understand what "absorbé" means here.</text>
  </threadedComment>
</ThreadedComments>
</file>

<file path=xl/threadedComments/threadedComment4.xml><?xml version="1.0" encoding="utf-8"?>
<ThreadedComments xmlns="http://schemas.microsoft.com/office/spreadsheetml/2018/threadedcomments" xmlns:x="http://schemas.openxmlformats.org/spreadsheetml/2006/main">
  <threadedComment ref="B19" dT="2022-09-20T16:33:37.79" personId="{00000000-0000-0000-0000-000000000000}" id="{061F1196-77FF-4F3B-993C-A7DBF216811C}">
    <text xml:space="preserve">DROM in the VF. But only DOMs are concerned.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5BA1-4EF8-40E5-802F-26E180053746}">
  <dimension ref="A1:D10"/>
  <sheetViews>
    <sheetView tabSelected="1" workbookViewId="0">
      <selection activeCell="A2" sqref="A2"/>
    </sheetView>
  </sheetViews>
  <sheetFormatPr baseColWidth="10" defaultColWidth="11.453125" defaultRowHeight="14.5"/>
  <sheetData>
    <row r="1" spans="1:4" s="167" customFormat="1">
      <c r="A1" s="167" t="s">
        <v>393</v>
      </c>
    </row>
    <row r="2" spans="1:4" customFormat="1">
      <c r="A2" s="91"/>
    </row>
    <row r="3" spans="1:4" s="93" customFormat="1">
      <c r="A3" s="95" t="s">
        <v>284</v>
      </c>
    </row>
    <row r="4" spans="1:4" customFormat="1">
      <c r="A4" s="90"/>
      <c r="D4" s="161"/>
    </row>
    <row r="5" spans="1:4" customFormat="1">
      <c r="A5" s="158" t="s">
        <v>276</v>
      </c>
      <c r="B5" s="164" t="s">
        <v>392</v>
      </c>
      <c r="C5" s="159"/>
      <c r="D5" s="161"/>
    </row>
    <row r="6" spans="1:4" customFormat="1">
      <c r="A6" s="158" t="s">
        <v>277</v>
      </c>
      <c r="B6" s="160" t="s">
        <v>317</v>
      </c>
      <c r="C6" s="159"/>
      <c r="D6" s="161"/>
    </row>
    <row r="7" spans="1:4" customFormat="1">
      <c r="A7" s="158" t="s">
        <v>278</v>
      </c>
      <c r="B7" s="160" t="s">
        <v>322</v>
      </c>
      <c r="C7" s="159"/>
      <c r="D7" s="161"/>
    </row>
    <row r="8" spans="1:4" customFormat="1">
      <c r="A8" s="158" t="s">
        <v>279</v>
      </c>
      <c r="B8" s="159" t="s">
        <v>282</v>
      </c>
      <c r="C8" s="159"/>
      <c r="D8" s="161"/>
    </row>
    <row r="9" spans="1:4" customFormat="1">
      <c r="A9" s="158" t="s">
        <v>280</v>
      </c>
      <c r="B9" s="160" t="s">
        <v>325</v>
      </c>
      <c r="C9" s="159"/>
      <c r="D9" s="161"/>
    </row>
    <row r="10" spans="1:4" customFormat="1">
      <c r="A10" s="94"/>
      <c r="B10" s="94"/>
      <c r="C10" s="9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4612-5C6C-4740-B0A4-E0A10E79C361}">
  <dimension ref="A1:H57"/>
  <sheetViews>
    <sheetView topLeftCell="A34" workbookViewId="0">
      <selection activeCell="D21" sqref="D21"/>
    </sheetView>
  </sheetViews>
  <sheetFormatPr baseColWidth="10" defaultColWidth="10.81640625" defaultRowHeight="14.5"/>
  <cols>
    <col min="1" max="2" width="3.81640625" customWidth="1"/>
    <col min="3" max="3" width="4.81640625" customWidth="1"/>
    <col min="4" max="4" width="66" style="2" customWidth="1"/>
    <col min="5" max="6" width="13.453125" style="40" customWidth="1"/>
    <col min="7" max="7" width="13.453125" style="39" customWidth="1"/>
    <col min="8" max="8" width="13.453125" customWidth="1"/>
  </cols>
  <sheetData>
    <row r="1" spans="1:8" s="44" customFormat="1">
      <c r="A1" s="95" t="s">
        <v>281</v>
      </c>
      <c r="B1" s="96"/>
      <c r="D1" s="60"/>
      <c r="E1" s="58"/>
      <c r="F1" s="58"/>
      <c r="G1" s="57"/>
    </row>
    <row r="3" spans="1:8" s="30" customFormat="1" ht="56.25" customHeight="1">
      <c r="A3" s="114" t="s">
        <v>270</v>
      </c>
      <c r="B3" s="114"/>
      <c r="C3" s="114"/>
      <c r="D3" s="114"/>
      <c r="E3" s="83" t="s">
        <v>269</v>
      </c>
      <c r="F3" s="83" t="s">
        <v>268</v>
      </c>
      <c r="G3" s="84" t="s">
        <v>267</v>
      </c>
      <c r="H3" s="83" t="s">
        <v>275</v>
      </c>
    </row>
    <row r="4" spans="1:8" ht="14.15" customHeight="1">
      <c r="A4" s="71" t="s">
        <v>266</v>
      </c>
      <c r="B4" s="71"/>
      <c r="C4" s="71"/>
      <c r="D4" s="82"/>
      <c r="E4" s="81">
        <v>3400</v>
      </c>
      <c r="F4" s="80">
        <v>6928</v>
      </c>
      <c r="G4" s="79"/>
      <c r="H4" s="66"/>
    </row>
    <row r="5" spans="1:8" ht="14.15" customHeight="1">
      <c r="A5" s="56"/>
      <c r="B5" s="56" t="s">
        <v>265</v>
      </c>
      <c r="D5" s="65"/>
      <c r="E5" s="55"/>
      <c r="G5" s="78">
        <v>3915</v>
      </c>
      <c r="H5" s="77"/>
    </row>
    <row r="6" spans="1:8" ht="14.15" customHeight="1">
      <c r="A6" s="56"/>
      <c r="B6" s="56"/>
      <c r="C6" s="56" t="s">
        <v>264</v>
      </c>
      <c r="D6" s="65"/>
      <c r="E6" s="55"/>
      <c r="G6" s="78">
        <v>619</v>
      </c>
      <c r="H6" s="77"/>
    </row>
    <row r="7" spans="1:8" ht="14.15" customHeight="1">
      <c r="A7" s="56"/>
      <c r="B7" s="56"/>
      <c r="C7" s="56" t="s">
        <v>263</v>
      </c>
      <c r="D7" s="65"/>
      <c r="E7" s="55"/>
      <c r="G7" s="78">
        <v>174</v>
      </c>
      <c r="H7" s="77"/>
    </row>
    <row r="8" spans="1:8" s="60" customFormat="1" ht="14.15" customHeight="1">
      <c r="A8" s="71" t="s">
        <v>262</v>
      </c>
      <c r="B8" s="71"/>
      <c r="C8" s="71"/>
      <c r="D8" s="70"/>
      <c r="E8" s="76"/>
      <c r="F8" s="75"/>
      <c r="G8" s="74"/>
      <c r="H8" s="70"/>
    </row>
    <row r="9" spans="1:8" s="60" customFormat="1" ht="14.15" customHeight="1">
      <c r="A9" s="61"/>
      <c r="B9" s="60" t="s">
        <v>261</v>
      </c>
      <c r="E9" s="59">
        <v>9000</v>
      </c>
      <c r="F9" s="58">
        <f>SUM(F10:F25)</f>
        <v>18277</v>
      </c>
      <c r="G9" s="87">
        <v>10396</v>
      </c>
      <c r="H9" s="88">
        <f>G9/E9*100</f>
        <v>115.51111111111112</v>
      </c>
    </row>
    <row r="10" spans="1:8" ht="14.15" customHeight="1">
      <c r="C10" s="56" t="s">
        <v>287</v>
      </c>
      <c r="E10" s="55"/>
      <c r="H10" s="86"/>
    </row>
    <row r="11" spans="1:8" ht="14.15" customHeight="1">
      <c r="D11" s="65" t="s">
        <v>17</v>
      </c>
      <c r="E11" s="55">
        <v>1000</v>
      </c>
      <c r="F11" s="40">
        <v>2043</v>
      </c>
      <c r="G11" s="39">
        <v>1231</v>
      </c>
      <c r="H11" s="86">
        <f t="shared" ref="H11:H15" si="0">G11/E11*100</f>
        <v>123.10000000000001</v>
      </c>
    </row>
    <row r="12" spans="1:8" ht="14.15" customHeight="1">
      <c r="D12" s="65" t="s">
        <v>292</v>
      </c>
      <c r="E12" s="55">
        <v>1000</v>
      </c>
      <c r="F12" s="40">
        <v>2195</v>
      </c>
      <c r="G12" s="39">
        <v>1382</v>
      </c>
      <c r="H12" s="86">
        <f t="shared" si="0"/>
        <v>138.19999999999999</v>
      </c>
    </row>
    <row r="13" spans="1:8" ht="14.15" customHeight="1">
      <c r="C13" s="56" t="s">
        <v>288</v>
      </c>
      <c r="E13" s="55"/>
      <c r="H13" s="86"/>
    </row>
    <row r="14" spans="1:8" ht="14.15" customHeight="1">
      <c r="D14" s="65" t="s">
        <v>15</v>
      </c>
      <c r="E14" s="55">
        <v>800</v>
      </c>
      <c r="F14" s="40">
        <v>1719</v>
      </c>
      <c r="G14" s="39">
        <v>836</v>
      </c>
      <c r="H14" s="86">
        <f t="shared" si="0"/>
        <v>104.5</v>
      </c>
    </row>
    <row r="15" spans="1:8" ht="14.15" customHeight="1">
      <c r="D15" s="65" t="s">
        <v>228</v>
      </c>
      <c r="E15" s="55">
        <v>800</v>
      </c>
      <c r="F15" s="40">
        <v>1907</v>
      </c>
      <c r="G15" s="39">
        <v>1066</v>
      </c>
      <c r="H15" s="86">
        <f t="shared" si="0"/>
        <v>133.25</v>
      </c>
    </row>
    <row r="16" spans="1:8" ht="14.15" customHeight="1">
      <c r="C16" s="56" t="s">
        <v>289</v>
      </c>
      <c r="E16" s="55"/>
      <c r="H16" s="73"/>
    </row>
    <row r="17" spans="1:8" ht="14.15" customHeight="1">
      <c r="D17" s="65" t="s">
        <v>293</v>
      </c>
      <c r="E17" s="117">
        <v>1000</v>
      </c>
      <c r="F17" s="113">
        <v>1731</v>
      </c>
      <c r="G17" s="39">
        <v>339</v>
      </c>
      <c r="H17" s="113">
        <f>(G17+G18)/E17*100</f>
        <v>109.89999999999999</v>
      </c>
    </row>
    <row r="18" spans="1:8" ht="14.15" customHeight="1">
      <c r="D18" s="65" t="s">
        <v>229</v>
      </c>
      <c r="E18" s="117"/>
      <c r="F18" s="113"/>
      <c r="G18" s="39">
        <v>760</v>
      </c>
      <c r="H18" s="113"/>
    </row>
    <row r="19" spans="1:8" ht="14.15" customHeight="1">
      <c r="D19" s="65" t="s">
        <v>294</v>
      </c>
      <c r="E19" s="55">
        <v>800</v>
      </c>
      <c r="F19" s="40">
        <v>1459</v>
      </c>
      <c r="G19" s="39">
        <v>856</v>
      </c>
      <c r="H19" s="86">
        <f>G19/E19*100</f>
        <v>107</v>
      </c>
    </row>
    <row r="20" spans="1:8" ht="14.15" customHeight="1">
      <c r="C20" s="56" t="s">
        <v>290</v>
      </c>
      <c r="E20" s="55"/>
      <c r="H20" s="86"/>
    </row>
    <row r="21" spans="1:8" ht="14.15" customHeight="1">
      <c r="D21" s="162" t="s">
        <v>343</v>
      </c>
      <c r="E21" s="55">
        <v>800</v>
      </c>
      <c r="F21" s="40">
        <v>1510</v>
      </c>
      <c r="G21" s="39">
        <v>923</v>
      </c>
      <c r="H21" s="86">
        <f t="shared" ref="H21:H23" si="1">G21/E21*100</f>
        <v>115.375</v>
      </c>
    </row>
    <row r="22" spans="1:8" ht="14.15" customHeight="1">
      <c r="D22" s="65" t="s">
        <v>295</v>
      </c>
      <c r="E22" s="55">
        <v>800</v>
      </c>
      <c r="F22" s="40">
        <v>1554</v>
      </c>
      <c r="G22" s="39">
        <v>901</v>
      </c>
      <c r="H22" s="86">
        <f t="shared" si="1"/>
        <v>112.625</v>
      </c>
    </row>
    <row r="23" spans="1:8" ht="14.15" customHeight="1">
      <c r="D23" s="65" t="s">
        <v>260</v>
      </c>
      <c r="E23" s="55">
        <v>700</v>
      </c>
      <c r="F23" s="40">
        <v>1430</v>
      </c>
      <c r="G23" s="39">
        <v>576</v>
      </c>
      <c r="H23" s="86">
        <f t="shared" si="1"/>
        <v>82.285714285714278</v>
      </c>
    </row>
    <row r="24" spans="1:8" ht="14.15" customHeight="1">
      <c r="C24" s="56" t="s">
        <v>259</v>
      </c>
      <c r="D24"/>
      <c r="E24" s="55">
        <v>700</v>
      </c>
      <c r="F24" s="40">
        <v>1414</v>
      </c>
      <c r="G24" s="112">
        <f>1557</f>
        <v>1557</v>
      </c>
      <c r="H24" s="113">
        <f>G24/(E25+E24)*100</f>
        <v>119.76923076923076</v>
      </c>
    </row>
    <row r="25" spans="1:8" ht="14.15" customHeight="1">
      <c r="C25" s="56" t="s">
        <v>291</v>
      </c>
      <c r="E25" s="55">
        <v>600</v>
      </c>
      <c r="F25" s="40">
        <v>1315</v>
      </c>
      <c r="G25" s="112"/>
      <c r="H25" s="113"/>
    </row>
    <row r="26" spans="1:8" ht="14.15" customHeight="1">
      <c r="B26" s="44" t="s">
        <v>273</v>
      </c>
      <c r="C26" s="56"/>
      <c r="E26" s="55"/>
      <c r="G26" s="4"/>
      <c r="H26" s="85"/>
    </row>
    <row r="27" spans="1:8" ht="14.15" customHeight="1">
      <c r="C27" s="99" t="s">
        <v>311</v>
      </c>
      <c r="D27" s="65"/>
      <c r="E27" s="55">
        <v>800</v>
      </c>
      <c r="F27" s="40">
        <v>1646</v>
      </c>
      <c r="G27" s="39">
        <v>792</v>
      </c>
      <c r="H27" s="86">
        <f t="shared" ref="H27" si="2">G27/E27*100</f>
        <v>99</v>
      </c>
    </row>
    <row r="28" spans="1:8" s="44" customFormat="1" ht="14.15" customHeight="1">
      <c r="A28" s="71" t="s">
        <v>258</v>
      </c>
      <c r="B28" s="72"/>
      <c r="C28" s="71"/>
      <c r="D28" s="70"/>
      <c r="E28" s="69"/>
      <c r="F28" s="68"/>
      <c r="G28" s="67"/>
      <c r="H28" s="66"/>
    </row>
    <row r="29" spans="1:8" s="44" customFormat="1" ht="14.15" customHeight="1">
      <c r="A29" s="61"/>
      <c r="B29" s="44" t="s">
        <v>257</v>
      </c>
      <c r="D29" s="60"/>
      <c r="E29" s="59">
        <v>9000</v>
      </c>
      <c r="F29" s="58">
        <f>SUM(F31:F44)</f>
        <v>22675</v>
      </c>
      <c r="G29" s="57">
        <v>8294</v>
      </c>
      <c r="H29" s="86">
        <f t="shared" ref="H29:H49" si="3">G29/E29*100</f>
        <v>92.155555555555551</v>
      </c>
    </row>
    <row r="30" spans="1:8" ht="14.15" customHeight="1">
      <c r="C30" s="56" t="s">
        <v>287</v>
      </c>
      <c r="E30" s="55"/>
      <c r="H30" s="86"/>
    </row>
    <row r="31" spans="1:8" ht="14.15" customHeight="1">
      <c r="D31" s="65" t="s">
        <v>17</v>
      </c>
      <c r="E31" s="55">
        <v>1600</v>
      </c>
      <c r="F31" s="40">
        <v>5161</v>
      </c>
      <c r="G31" s="39">
        <v>1500</v>
      </c>
      <c r="H31" s="86">
        <f t="shared" si="3"/>
        <v>93.75</v>
      </c>
    </row>
    <row r="32" spans="1:8" ht="14.15" customHeight="1">
      <c r="D32" s="65" t="s">
        <v>256</v>
      </c>
      <c r="E32" s="55">
        <v>1200</v>
      </c>
      <c r="F32" s="40">
        <v>3075</v>
      </c>
      <c r="G32" s="39">
        <v>1142</v>
      </c>
      <c r="H32" s="86">
        <f t="shared" si="3"/>
        <v>95.166666666666671</v>
      </c>
    </row>
    <row r="33" spans="1:8" ht="14.15" customHeight="1">
      <c r="C33" s="56" t="s">
        <v>255</v>
      </c>
      <c r="E33" s="55"/>
      <c r="H33" s="86"/>
    </row>
    <row r="34" spans="1:8" ht="14.15" customHeight="1">
      <c r="D34" s="65" t="s">
        <v>254</v>
      </c>
      <c r="E34" s="55">
        <v>800</v>
      </c>
      <c r="F34" s="40">
        <v>1650</v>
      </c>
      <c r="G34" s="39">
        <v>554</v>
      </c>
      <c r="H34" s="86">
        <f t="shared" si="3"/>
        <v>69.25</v>
      </c>
    </row>
    <row r="35" spans="1:8" ht="14.15" customHeight="1">
      <c r="D35" s="65" t="s">
        <v>253</v>
      </c>
      <c r="E35" s="55">
        <v>800</v>
      </c>
      <c r="F35" s="40">
        <v>1730</v>
      </c>
      <c r="G35" s="39">
        <v>533</v>
      </c>
      <c r="H35" s="86">
        <f t="shared" si="3"/>
        <v>66.625</v>
      </c>
    </row>
    <row r="36" spans="1:8" ht="14.15" customHeight="1">
      <c r="C36" s="56" t="s">
        <v>252</v>
      </c>
      <c r="E36" s="55"/>
      <c r="H36" s="86"/>
    </row>
    <row r="37" spans="1:8" ht="14.15" customHeight="1">
      <c r="D37" s="65" t="s">
        <v>251</v>
      </c>
      <c r="E37" s="55">
        <v>800</v>
      </c>
      <c r="F37" s="40">
        <v>1180</v>
      </c>
      <c r="G37" s="39">
        <v>913</v>
      </c>
      <c r="H37" s="86">
        <f t="shared" si="3"/>
        <v>114.12500000000001</v>
      </c>
    </row>
    <row r="38" spans="1:8" ht="14.15" customHeight="1">
      <c r="D38" s="65" t="s">
        <v>229</v>
      </c>
      <c r="E38" s="55">
        <v>800</v>
      </c>
      <c r="F38" s="40">
        <v>1113</v>
      </c>
      <c r="G38" s="39">
        <v>789</v>
      </c>
      <c r="H38" s="86">
        <f t="shared" si="3"/>
        <v>98.625</v>
      </c>
    </row>
    <row r="39" spans="1:8" ht="14.15" customHeight="1">
      <c r="D39" s="65" t="s">
        <v>250</v>
      </c>
      <c r="E39" s="55">
        <v>800</v>
      </c>
      <c r="F39" s="40">
        <v>1365</v>
      </c>
      <c r="G39" s="39">
        <v>676</v>
      </c>
      <c r="H39" s="86">
        <f t="shared" si="3"/>
        <v>84.5</v>
      </c>
    </row>
    <row r="40" spans="1:8" ht="14.15" customHeight="1">
      <c r="C40" s="56" t="s">
        <v>249</v>
      </c>
      <c r="E40" s="55"/>
      <c r="H40" s="86"/>
    </row>
    <row r="41" spans="1:8" ht="14.15" customHeight="1">
      <c r="D41" s="109" t="s">
        <v>343</v>
      </c>
      <c r="E41" s="55">
        <v>800</v>
      </c>
      <c r="F41" s="40">
        <v>1213</v>
      </c>
      <c r="G41" s="39">
        <v>674</v>
      </c>
      <c r="H41" s="86">
        <f t="shared" si="3"/>
        <v>84.25</v>
      </c>
    </row>
    <row r="42" spans="1:8" ht="14.15" customHeight="1">
      <c r="D42" s="109" t="s">
        <v>346</v>
      </c>
      <c r="E42" s="55">
        <v>800</v>
      </c>
      <c r="F42" s="40">
        <v>1647</v>
      </c>
      <c r="G42" s="39">
        <v>745</v>
      </c>
      <c r="H42" s="86">
        <f t="shared" si="3"/>
        <v>93.125</v>
      </c>
    </row>
    <row r="43" spans="1:8" ht="14.15" customHeight="1">
      <c r="C43" s="56" t="s">
        <v>248</v>
      </c>
      <c r="E43" s="55">
        <v>600</v>
      </c>
      <c r="F43" s="40">
        <v>2235</v>
      </c>
      <c r="G43" s="39">
        <v>737</v>
      </c>
      <c r="H43" s="86">
        <f t="shared" si="3"/>
        <v>122.83333333333333</v>
      </c>
    </row>
    <row r="44" spans="1:8" ht="14.15" customHeight="1">
      <c r="C44" s="56" t="s">
        <v>247</v>
      </c>
      <c r="E44" s="41"/>
      <c r="F44" s="40">
        <v>2306</v>
      </c>
      <c r="G44" s="64"/>
      <c r="H44" s="86"/>
    </row>
    <row r="45" spans="1:8" s="44" customFormat="1" ht="14.15" customHeight="1">
      <c r="B45" s="44" t="s">
        <v>246</v>
      </c>
      <c r="D45" s="63"/>
      <c r="E45" s="62"/>
      <c r="F45" s="62"/>
      <c r="G45" s="62"/>
      <c r="H45" s="86"/>
    </row>
    <row r="46" spans="1:8" s="44" customFormat="1" ht="14.15" customHeight="1">
      <c r="A46" s="61"/>
      <c r="B46" s="61"/>
      <c r="C46" s="99" t="s">
        <v>311</v>
      </c>
      <c r="D46" s="2"/>
      <c r="E46" s="55">
        <v>800</v>
      </c>
      <c r="F46" s="40">
        <v>1204</v>
      </c>
      <c r="G46" s="39">
        <v>661</v>
      </c>
      <c r="H46" s="86">
        <f t="shared" si="3"/>
        <v>82.625</v>
      </c>
    </row>
    <row r="47" spans="1:8" ht="14.15" customHeight="1">
      <c r="A47" s="56"/>
      <c r="B47" s="56"/>
      <c r="C47" t="s">
        <v>245</v>
      </c>
      <c r="E47" s="55">
        <v>3000</v>
      </c>
      <c r="G47" s="39">
        <v>3153</v>
      </c>
      <c r="H47" s="86">
        <f t="shared" si="3"/>
        <v>105.1</v>
      </c>
    </row>
    <row r="48" spans="1:8" s="44" customFormat="1" ht="14.15" customHeight="1">
      <c r="A48" s="54" t="s">
        <v>244</v>
      </c>
      <c r="B48" s="53"/>
      <c r="C48" s="52"/>
      <c r="D48" s="51"/>
      <c r="E48" s="50">
        <v>26000</v>
      </c>
      <c r="F48" s="49">
        <v>50730</v>
      </c>
      <c r="G48" s="49">
        <v>27181</v>
      </c>
      <c r="H48" s="89">
        <f t="shared" si="3"/>
        <v>104.5423076923077</v>
      </c>
    </row>
    <row r="49" spans="1:8" s="44" customFormat="1" ht="14.15" customHeight="1">
      <c r="A49" s="48" t="s">
        <v>243</v>
      </c>
      <c r="B49" s="48"/>
      <c r="C49" s="48"/>
      <c r="D49" s="47"/>
      <c r="E49" s="46">
        <v>500</v>
      </c>
      <c r="F49" s="46">
        <v>362</v>
      </c>
      <c r="G49" s="45">
        <v>241</v>
      </c>
      <c r="H49" s="89">
        <f t="shared" si="3"/>
        <v>48.199999999999996</v>
      </c>
    </row>
    <row r="50" spans="1:8">
      <c r="A50" s="44" t="s">
        <v>242</v>
      </c>
      <c r="G50" s="43"/>
      <c r="H50" s="42"/>
    </row>
    <row r="51" spans="1:8" ht="31.15" customHeight="1">
      <c r="A51" s="3" t="s">
        <v>241</v>
      </c>
      <c r="B51" s="118" t="s">
        <v>240</v>
      </c>
      <c r="C51" s="118"/>
      <c r="D51" s="118"/>
      <c r="E51" s="118"/>
      <c r="F51" s="118"/>
      <c r="G51" s="118"/>
      <c r="H51" s="118"/>
    </row>
    <row r="52" spans="1:8" ht="16.5" customHeight="1">
      <c r="A52" s="3" t="s">
        <v>239</v>
      </c>
      <c r="B52" s="119" t="s">
        <v>238</v>
      </c>
      <c r="C52" s="119"/>
      <c r="D52" s="119"/>
      <c r="E52" s="119"/>
      <c r="F52" s="119"/>
      <c r="G52" s="119"/>
      <c r="H52" s="119"/>
    </row>
    <row r="53" spans="1:8" ht="62.5" customHeight="1">
      <c r="A53" s="3" t="s">
        <v>237</v>
      </c>
      <c r="B53" s="118" t="s">
        <v>274</v>
      </c>
      <c r="C53" s="118"/>
      <c r="D53" s="118"/>
      <c r="E53" s="118"/>
      <c r="F53" s="118"/>
      <c r="G53" s="118"/>
      <c r="H53" s="118"/>
    </row>
    <row r="54" spans="1:8" ht="45" customHeight="1">
      <c r="A54" s="3" t="s">
        <v>236</v>
      </c>
      <c r="B54" s="120" t="s">
        <v>326</v>
      </c>
      <c r="C54" s="115"/>
      <c r="D54" s="115"/>
      <c r="E54" s="115"/>
      <c r="F54" s="115"/>
      <c r="G54" s="115"/>
      <c r="H54" s="115"/>
    </row>
    <row r="55" spans="1:8" ht="61.5" customHeight="1">
      <c r="A55" s="3" t="s">
        <v>235</v>
      </c>
      <c r="B55" s="111" t="s">
        <v>234</v>
      </c>
      <c r="C55" s="111"/>
      <c r="D55" s="111"/>
      <c r="E55" s="111"/>
      <c r="F55" s="111"/>
      <c r="G55" s="111"/>
      <c r="H55" s="111"/>
    </row>
    <row r="56" spans="1:8" ht="46" customHeight="1">
      <c r="A56" s="3"/>
      <c r="B56" s="115"/>
      <c r="C56" s="116"/>
      <c r="D56" s="116"/>
      <c r="E56" s="116"/>
      <c r="F56" s="116"/>
      <c r="G56" s="116"/>
      <c r="H56" s="116"/>
    </row>
    <row r="57" spans="1:8">
      <c r="A57" s="41"/>
    </row>
  </sheetData>
  <mergeCells count="12">
    <mergeCell ref="B55:H55"/>
    <mergeCell ref="G24:G25"/>
    <mergeCell ref="H24:H25"/>
    <mergeCell ref="A3:D3"/>
    <mergeCell ref="B56:H56"/>
    <mergeCell ref="E17:E18"/>
    <mergeCell ref="F17:F18"/>
    <mergeCell ref="H17:H18"/>
    <mergeCell ref="B53:H53"/>
    <mergeCell ref="B51:H51"/>
    <mergeCell ref="B52:H52"/>
    <mergeCell ref="B54:H5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07F2-3378-49FF-8919-993E041DEB59}">
  <dimension ref="A1:H41"/>
  <sheetViews>
    <sheetView zoomScale="104" zoomScaleNormal="104" workbookViewId="0">
      <selection activeCell="B5" sqref="B5"/>
    </sheetView>
  </sheetViews>
  <sheetFormatPr baseColWidth="10" defaultColWidth="10.81640625" defaultRowHeight="14"/>
  <cols>
    <col min="1" max="1" width="15" style="10" customWidth="1"/>
    <col min="2" max="2" width="82.26953125" style="10" customWidth="1"/>
    <col min="3" max="3" width="29.1796875" style="10" customWidth="1"/>
    <col min="4" max="4" width="19.453125" style="10" customWidth="1"/>
    <col min="5" max="5" width="16" style="10" customWidth="1"/>
    <col min="6" max="6" width="5.453125" style="10" customWidth="1"/>
    <col min="7" max="7" width="10.81640625" style="10"/>
    <col min="8" max="8" width="17.26953125" style="10" customWidth="1"/>
    <col min="9" max="16384" width="10.81640625" style="10"/>
  </cols>
  <sheetData>
    <row r="1" spans="1:7" s="44" customFormat="1" ht="14.5">
      <c r="A1" s="102" t="s">
        <v>316</v>
      </c>
      <c r="B1" s="96"/>
      <c r="D1" s="60"/>
      <c r="E1" s="58"/>
      <c r="F1" s="58"/>
      <c r="G1" s="57"/>
    </row>
    <row r="3" spans="1:7" s="15" customFormat="1" ht="71.150000000000006" customHeight="1" thickBot="1">
      <c r="A3" s="121" t="s">
        <v>224</v>
      </c>
      <c r="B3" s="122"/>
      <c r="C3" s="17" t="s">
        <v>271</v>
      </c>
      <c r="D3" s="17" t="s">
        <v>225</v>
      </c>
      <c r="E3" s="18"/>
      <c r="F3" s="18"/>
      <c r="G3" s="18"/>
    </row>
    <row r="4" spans="1:7" ht="15" thickBot="1">
      <c r="A4" s="19" t="s">
        <v>223</v>
      </c>
      <c r="B4" s="20"/>
      <c r="C4" s="20"/>
      <c r="D4" s="20">
        <f>SUM(D5:D12)</f>
        <v>1205</v>
      </c>
      <c r="E4" s="21"/>
      <c r="F4" s="22"/>
      <c r="G4" s="22"/>
    </row>
    <row r="5" spans="1:7" ht="14.5">
      <c r="A5" s="23" t="s">
        <v>174</v>
      </c>
      <c r="B5" s="163" t="s">
        <v>391</v>
      </c>
      <c r="C5" s="24" t="s">
        <v>218</v>
      </c>
      <c r="D5" s="24">
        <v>677</v>
      </c>
      <c r="E5" s="22"/>
      <c r="F5" s="22"/>
      <c r="G5" s="22"/>
    </row>
    <row r="6" spans="1:7" ht="14.5">
      <c r="A6" s="25" t="s">
        <v>175</v>
      </c>
      <c r="B6" s="100" t="s">
        <v>312</v>
      </c>
      <c r="C6" s="26" t="s">
        <v>218</v>
      </c>
      <c r="D6" s="26">
        <v>305</v>
      </c>
      <c r="E6" s="22"/>
    </row>
    <row r="7" spans="1:7" ht="14.5">
      <c r="A7" s="25" t="s">
        <v>177</v>
      </c>
      <c r="B7" s="26" t="s">
        <v>195</v>
      </c>
      <c r="C7" s="26" t="s">
        <v>218</v>
      </c>
      <c r="D7" s="26">
        <v>15</v>
      </c>
      <c r="E7" s="22"/>
    </row>
    <row r="8" spans="1:7">
      <c r="A8" s="25" t="s">
        <v>178</v>
      </c>
      <c r="B8" s="26" t="s">
        <v>196</v>
      </c>
      <c r="C8" s="26" t="s">
        <v>218</v>
      </c>
      <c r="D8" s="26">
        <v>86</v>
      </c>
      <c r="E8" s="27"/>
    </row>
    <row r="9" spans="1:7" ht="14.5">
      <c r="A9" s="25" t="s">
        <v>182</v>
      </c>
      <c r="B9" s="26" t="s">
        <v>296</v>
      </c>
      <c r="C9" s="26" t="s">
        <v>218</v>
      </c>
      <c r="D9" s="26">
        <v>21</v>
      </c>
      <c r="E9" s="22"/>
    </row>
    <row r="10" spans="1:7" ht="14.5">
      <c r="A10" s="25" t="s">
        <v>184</v>
      </c>
      <c r="B10" s="26" t="s">
        <v>201</v>
      </c>
      <c r="C10" s="26" t="s">
        <v>218</v>
      </c>
      <c r="D10" s="26">
        <v>1</v>
      </c>
      <c r="E10" s="22"/>
    </row>
    <row r="11" spans="1:7" ht="14.5">
      <c r="A11" s="25" t="s">
        <v>187</v>
      </c>
      <c r="B11" s="26" t="s">
        <v>204</v>
      </c>
      <c r="C11" s="26" t="s">
        <v>218</v>
      </c>
      <c r="D11" s="26">
        <v>82</v>
      </c>
      <c r="E11" s="22"/>
      <c r="F11" s="22"/>
      <c r="G11" s="22"/>
    </row>
    <row r="12" spans="1:7" ht="14.5">
      <c r="A12" s="25" t="s">
        <v>192</v>
      </c>
      <c r="B12" s="26" t="s">
        <v>297</v>
      </c>
      <c r="C12" s="26" t="s">
        <v>218</v>
      </c>
      <c r="D12" s="26">
        <v>18</v>
      </c>
      <c r="E12" s="22"/>
      <c r="F12" s="22"/>
      <c r="G12" s="22"/>
    </row>
    <row r="13" spans="1:7" ht="14.5">
      <c r="A13" s="28" t="s">
        <v>217</v>
      </c>
      <c r="B13" s="29"/>
      <c r="C13" s="29"/>
      <c r="D13" s="29">
        <f>D14</f>
        <v>8609</v>
      </c>
      <c r="E13" s="21"/>
      <c r="F13" s="22"/>
      <c r="G13" s="22"/>
    </row>
    <row r="14" spans="1:7" ht="14.5">
      <c r="A14" s="25" t="s">
        <v>192</v>
      </c>
      <c r="B14" s="26" t="s">
        <v>297</v>
      </c>
      <c r="C14" s="26" t="s">
        <v>216</v>
      </c>
      <c r="D14" s="26">
        <v>8609</v>
      </c>
      <c r="E14" s="22"/>
      <c r="F14" s="22"/>
      <c r="G14" s="22"/>
    </row>
    <row r="15" spans="1:7" ht="14.5">
      <c r="A15" s="28" t="s">
        <v>215</v>
      </c>
      <c r="B15" s="29"/>
      <c r="C15" s="29"/>
      <c r="D15" s="29">
        <f>SUM(D16:D30)</f>
        <v>13624</v>
      </c>
      <c r="E15" s="21"/>
      <c r="F15" s="22"/>
      <c r="G15" s="22"/>
    </row>
    <row r="16" spans="1:7" ht="14.5">
      <c r="A16" s="25" t="s">
        <v>175</v>
      </c>
      <c r="B16" s="100" t="s">
        <v>312</v>
      </c>
      <c r="C16" s="26" t="s">
        <v>214</v>
      </c>
      <c r="D16" s="26">
        <v>4</v>
      </c>
      <c r="E16" s="22"/>
      <c r="F16" s="22"/>
      <c r="G16" s="22"/>
    </row>
    <row r="17" spans="1:8" ht="14.5">
      <c r="A17" s="25" t="s">
        <v>176</v>
      </c>
      <c r="B17" s="26" t="s">
        <v>194</v>
      </c>
      <c r="C17" s="26" t="s">
        <v>214</v>
      </c>
      <c r="D17" s="26">
        <v>409</v>
      </c>
      <c r="E17" s="22"/>
      <c r="F17" s="22"/>
      <c r="G17" s="22"/>
    </row>
    <row r="18" spans="1:8" ht="14.5">
      <c r="A18" s="25" t="s">
        <v>179</v>
      </c>
      <c r="B18" s="100" t="s">
        <v>313</v>
      </c>
      <c r="C18" s="26" t="s">
        <v>214</v>
      </c>
      <c r="D18" s="26">
        <v>125</v>
      </c>
      <c r="E18" s="22"/>
      <c r="F18" s="22"/>
      <c r="G18" s="22"/>
    </row>
    <row r="19" spans="1:8" ht="14.5">
      <c r="A19" s="25" t="s">
        <v>180</v>
      </c>
      <c r="B19" s="26" t="s">
        <v>197</v>
      </c>
      <c r="C19" s="26" t="s">
        <v>214</v>
      </c>
      <c r="D19" s="26">
        <v>181</v>
      </c>
      <c r="E19" s="27"/>
      <c r="F19" s="22"/>
      <c r="G19" s="22"/>
    </row>
    <row r="20" spans="1:8" ht="14.5">
      <c r="A20" s="25" t="s">
        <v>181</v>
      </c>
      <c r="B20" s="26" t="s">
        <v>198</v>
      </c>
      <c r="C20" s="26" t="s">
        <v>214</v>
      </c>
      <c r="D20" s="26">
        <v>125</v>
      </c>
      <c r="E20" s="22"/>
      <c r="F20" s="22"/>
      <c r="G20" s="22"/>
    </row>
    <row r="21" spans="1:8" ht="14.5">
      <c r="A21" s="25" t="s">
        <v>182</v>
      </c>
      <c r="B21" s="26" t="s">
        <v>296</v>
      </c>
      <c r="C21" s="26" t="s">
        <v>214</v>
      </c>
      <c r="D21" s="26">
        <v>10</v>
      </c>
      <c r="E21" s="22"/>
      <c r="F21" s="22"/>
      <c r="G21" s="22"/>
    </row>
    <row r="22" spans="1:8" ht="14.5">
      <c r="A22" s="25" t="s">
        <v>183</v>
      </c>
      <c r="B22" s="26" t="s">
        <v>200</v>
      </c>
      <c r="C22" s="26" t="s">
        <v>214</v>
      </c>
      <c r="D22" s="26">
        <v>1515</v>
      </c>
      <c r="E22" s="22"/>
      <c r="F22" s="22"/>
      <c r="G22" s="22"/>
    </row>
    <row r="23" spans="1:8" ht="14.5">
      <c r="A23" s="25" t="s">
        <v>185</v>
      </c>
      <c r="B23" s="26" t="s">
        <v>202</v>
      </c>
      <c r="C23" s="26" t="s">
        <v>214</v>
      </c>
      <c r="D23" s="26">
        <v>3552</v>
      </c>
      <c r="E23" s="22"/>
      <c r="F23" s="22"/>
      <c r="G23" s="22"/>
    </row>
    <row r="24" spans="1:8" ht="14.5">
      <c r="A24" s="25" t="s">
        <v>186</v>
      </c>
      <c r="B24" s="26" t="s">
        <v>203</v>
      </c>
      <c r="C24" s="26" t="s">
        <v>214</v>
      </c>
      <c r="D24" s="26">
        <v>835</v>
      </c>
      <c r="E24" s="22"/>
      <c r="F24" s="22"/>
      <c r="G24" s="22"/>
    </row>
    <row r="25" spans="1:8" ht="14.5">
      <c r="A25" s="25" t="s">
        <v>188</v>
      </c>
      <c r="B25" s="100" t="s">
        <v>314</v>
      </c>
      <c r="C25" s="26" t="s">
        <v>214</v>
      </c>
      <c r="D25" s="26">
        <v>1082</v>
      </c>
      <c r="E25" s="22"/>
      <c r="F25" s="22"/>
      <c r="G25" s="22"/>
    </row>
    <row r="26" spans="1:8" ht="14.5">
      <c r="A26" s="25" t="s">
        <v>189</v>
      </c>
      <c r="B26" s="26" t="s">
        <v>205</v>
      </c>
      <c r="C26" s="26" t="s">
        <v>214</v>
      </c>
      <c r="D26" s="26">
        <v>359</v>
      </c>
      <c r="E26" s="22"/>
      <c r="F26" s="22"/>
      <c r="G26" s="37"/>
      <c r="H26" s="38"/>
    </row>
    <row r="27" spans="1:8" ht="14.5">
      <c r="A27" s="25" t="s">
        <v>190</v>
      </c>
      <c r="B27" s="26" t="s">
        <v>206</v>
      </c>
      <c r="C27" s="26" t="s">
        <v>214</v>
      </c>
      <c r="D27" s="26">
        <v>1156</v>
      </c>
      <c r="E27" s="22"/>
      <c r="F27" s="22"/>
      <c r="G27" s="37"/>
      <c r="H27" s="38"/>
    </row>
    <row r="28" spans="1:8" ht="14.5">
      <c r="A28" s="25" t="s">
        <v>191</v>
      </c>
      <c r="B28" s="26" t="s">
        <v>207</v>
      </c>
      <c r="C28" s="26" t="s">
        <v>214</v>
      </c>
      <c r="D28" s="26">
        <v>3582</v>
      </c>
      <c r="E28" s="22"/>
      <c r="F28" s="22"/>
      <c r="G28" s="37"/>
      <c r="H28" s="38"/>
    </row>
    <row r="29" spans="1:8" ht="14.5">
      <c r="A29" s="25" t="s">
        <v>192</v>
      </c>
      <c r="B29" s="26" t="s">
        <v>208</v>
      </c>
      <c r="C29" s="26" t="s">
        <v>214</v>
      </c>
      <c r="D29" s="26">
        <v>677</v>
      </c>
      <c r="E29" s="22"/>
      <c r="F29" s="22"/>
      <c r="G29" s="22"/>
    </row>
    <row r="30" spans="1:8" ht="14.5">
      <c r="A30" s="25" t="s">
        <v>193</v>
      </c>
      <c r="B30" s="26" t="s">
        <v>209</v>
      </c>
      <c r="C30" s="26" t="s">
        <v>214</v>
      </c>
      <c r="D30" s="26">
        <v>12</v>
      </c>
      <c r="E30" s="22"/>
      <c r="F30" s="22"/>
      <c r="G30" s="22"/>
    </row>
    <row r="31" spans="1:8" ht="14.5">
      <c r="A31" s="28" t="s">
        <v>213</v>
      </c>
      <c r="B31" s="29"/>
      <c r="C31" s="29"/>
      <c r="D31" s="29">
        <f>D32</f>
        <v>27181</v>
      </c>
      <c r="E31" s="21"/>
      <c r="F31" s="22"/>
      <c r="G31" s="22"/>
    </row>
    <row r="32" spans="1:8" ht="14.5">
      <c r="A32" s="25" t="s">
        <v>182</v>
      </c>
      <c r="B32" s="26" t="s">
        <v>199</v>
      </c>
      <c r="C32" s="26" t="s">
        <v>212</v>
      </c>
      <c r="D32" s="26">
        <v>27181</v>
      </c>
      <c r="E32" s="22"/>
      <c r="F32" s="22"/>
      <c r="G32" s="22"/>
    </row>
    <row r="33" spans="1:7" ht="14.5">
      <c r="A33" s="28" t="s">
        <v>211</v>
      </c>
      <c r="B33" s="29"/>
      <c r="C33" s="29"/>
      <c r="D33" s="29">
        <f>D31+D15+D13+D4</f>
        <v>50619</v>
      </c>
      <c r="E33" s="21"/>
      <c r="F33" s="22"/>
      <c r="G33" s="22"/>
    </row>
    <row r="34" spans="1:7">
      <c r="A34" s="14"/>
    </row>
    <row r="35" spans="1:7">
      <c r="B35" s="13"/>
      <c r="C35" s="101" t="s">
        <v>315</v>
      </c>
      <c r="D35" s="11">
        <f>D32/D33</f>
        <v>0.53697228313479128</v>
      </c>
    </row>
    <row r="36" spans="1:7">
      <c r="B36" s="13"/>
      <c r="C36" s="12" t="s">
        <v>210</v>
      </c>
      <c r="D36" s="11">
        <f>D31/(D31+D15)</f>
        <v>0.66611934811910301</v>
      </c>
      <c r="E36" s="38"/>
    </row>
    <row r="37" spans="1:7" ht="14.5">
      <c r="A37" s="22" t="s">
        <v>272</v>
      </c>
      <c r="B37" s="22"/>
    </row>
    <row r="38" spans="1:7" ht="14.5">
      <c r="A38" s="22" t="s">
        <v>216</v>
      </c>
      <c r="B38" s="22" t="s">
        <v>222</v>
      </c>
    </row>
    <row r="39" spans="1:7">
      <c r="A39" s="27" t="s">
        <v>218</v>
      </c>
      <c r="B39" s="27" t="s">
        <v>221</v>
      </c>
    </row>
    <row r="40" spans="1:7">
      <c r="A40" s="27" t="s">
        <v>214</v>
      </c>
      <c r="B40" s="27" t="s">
        <v>220</v>
      </c>
    </row>
    <row r="41" spans="1:7">
      <c r="A41" s="27" t="s">
        <v>212</v>
      </c>
      <c r="B41" s="27" t="s">
        <v>219</v>
      </c>
    </row>
  </sheetData>
  <mergeCells count="1">
    <mergeCell ref="A3:B3"/>
  </mergeCells>
  <pageMargins left="0" right="0" top="0.39370078740157483" bottom="0.39370078740157483" header="0" footer="0"/>
  <pageSetup paperSize="9" orientation="portrait" r:id="rId1"/>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51B5-1CA7-4E23-89BF-293BA63F9B5B}">
  <dimension ref="A1:N173"/>
  <sheetViews>
    <sheetView zoomScaleNormal="100" workbookViewId="0">
      <pane xSplit="2" ySplit="7" topLeftCell="D8" activePane="bottomRight" state="frozen"/>
      <selection pane="topRight" activeCell="C1" sqref="C1"/>
      <selection pane="bottomLeft" activeCell="A3" sqref="A3"/>
      <selection pane="bottomRight" activeCell="B19" sqref="B19"/>
    </sheetView>
  </sheetViews>
  <sheetFormatPr baseColWidth="10" defaultColWidth="10.81640625" defaultRowHeight="13"/>
  <cols>
    <col min="1" max="1" width="10.81640625" style="8"/>
    <col min="2" max="2" width="51.453125" style="8" customWidth="1"/>
    <col min="3" max="3" width="10.81640625" style="8"/>
    <col min="4" max="7" width="19" style="8" customWidth="1"/>
    <col min="8" max="8" width="10.81640625" style="8"/>
    <col min="9" max="9" width="6.26953125" style="8" customWidth="1"/>
    <col min="10" max="13" width="19.1796875" style="8" customWidth="1"/>
    <col min="14" max="14" width="16.7265625" style="98" customWidth="1"/>
    <col min="15" max="16384" width="10.81640625" style="8"/>
  </cols>
  <sheetData>
    <row r="1" spans="1:14" s="44" customFormat="1" ht="14.5">
      <c r="A1" s="102" t="s">
        <v>323</v>
      </c>
      <c r="B1" s="96"/>
      <c r="D1" s="60"/>
      <c r="E1" s="58"/>
      <c r="F1" s="58"/>
      <c r="G1" s="57"/>
      <c r="N1" s="97"/>
    </row>
    <row r="3" spans="1:14">
      <c r="A3" s="103" t="s">
        <v>318</v>
      </c>
    </row>
    <row r="5" spans="1:14">
      <c r="D5" s="123" t="s">
        <v>286</v>
      </c>
      <c r="E5" s="123"/>
      <c r="F5" s="123"/>
      <c r="G5" s="123"/>
      <c r="H5" s="123"/>
      <c r="J5" s="123" t="s">
        <v>285</v>
      </c>
      <c r="K5" s="123"/>
      <c r="L5" s="123"/>
      <c r="M5" s="123"/>
      <c r="N5" s="123"/>
    </row>
    <row r="6" spans="1:14">
      <c r="A6" s="8" t="s">
        <v>159</v>
      </c>
      <c r="D6" s="123" t="s">
        <v>307</v>
      </c>
      <c r="E6" s="123"/>
      <c r="F6" s="123" t="s">
        <v>310</v>
      </c>
      <c r="G6" s="123"/>
      <c r="J6" s="123" t="s">
        <v>307</v>
      </c>
      <c r="K6" s="123"/>
      <c r="L6" s="123" t="s">
        <v>310</v>
      </c>
      <c r="M6" s="123"/>
    </row>
    <row r="7" spans="1:14">
      <c r="B7" s="8" t="s">
        <v>29</v>
      </c>
      <c r="C7" s="8" t="s">
        <v>29</v>
      </c>
      <c r="D7" s="1" t="s">
        <v>308</v>
      </c>
      <c r="E7" s="1" t="s">
        <v>309</v>
      </c>
      <c r="F7" s="1" t="s">
        <v>309</v>
      </c>
      <c r="G7" s="1" t="s">
        <v>308</v>
      </c>
      <c r="H7" s="1" t="s">
        <v>5</v>
      </c>
      <c r="I7" s="1"/>
      <c r="J7" s="1" t="s">
        <v>308</v>
      </c>
      <c r="K7" s="1" t="s">
        <v>309</v>
      </c>
      <c r="L7" s="1" t="s">
        <v>309</v>
      </c>
      <c r="M7" s="1" t="s">
        <v>308</v>
      </c>
      <c r="N7" s="1" t="s">
        <v>5</v>
      </c>
    </row>
    <row r="9" spans="1:14">
      <c r="B9" s="5" t="s">
        <v>114</v>
      </c>
      <c r="C9" s="8">
        <v>1</v>
      </c>
      <c r="D9" s="8">
        <v>14.384</v>
      </c>
      <c r="E9" s="8">
        <v>2.1480000000000001</v>
      </c>
      <c r="F9" s="8">
        <v>6.7480000000000002</v>
      </c>
      <c r="G9" s="8">
        <v>8.2539999999999996</v>
      </c>
      <c r="H9" s="8">
        <v>31.533999999999999</v>
      </c>
      <c r="J9" s="8">
        <v>59.57</v>
      </c>
      <c r="K9" s="8">
        <v>70.040000000000006</v>
      </c>
      <c r="L9" s="8">
        <v>63.46</v>
      </c>
      <c r="M9" s="8">
        <v>64.62</v>
      </c>
      <c r="N9" s="98" t="s">
        <v>30</v>
      </c>
    </row>
    <row r="10" spans="1:14">
      <c r="B10" s="5" t="s">
        <v>115</v>
      </c>
      <c r="C10" s="8">
        <v>2</v>
      </c>
      <c r="D10" s="8">
        <v>9.7609999999999992</v>
      </c>
      <c r="E10" s="8">
        <v>919</v>
      </c>
      <c r="F10" s="8">
        <v>3.8849999999999998</v>
      </c>
      <c r="G10" s="8">
        <v>4.5199999999999996</v>
      </c>
      <c r="H10" s="8">
        <v>19.085000000000001</v>
      </c>
      <c r="J10" s="8">
        <v>40.43</v>
      </c>
      <c r="K10" s="8">
        <v>29.96</v>
      </c>
      <c r="L10" s="8">
        <v>36.54</v>
      </c>
      <c r="M10" s="8">
        <v>35.380000000000003</v>
      </c>
      <c r="N10" s="98" t="s">
        <v>31</v>
      </c>
    </row>
    <row r="12" spans="1:14">
      <c r="B12" s="8" t="s">
        <v>299</v>
      </c>
      <c r="C12" s="8" t="s">
        <v>299</v>
      </c>
      <c r="D12" s="8">
        <v>24.145</v>
      </c>
      <c r="E12" s="8">
        <v>3.0670000000000002</v>
      </c>
      <c r="F12" s="8">
        <v>10.632999999999999</v>
      </c>
      <c r="G12" s="8">
        <v>12.773999999999999</v>
      </c>
      <c r="H12" s="8">
        <v>50.619</v>
      </c>
      <c r="J12" s="8">
        <v>100</v>
      </c>
      <c r="K12" s="8">
        <v>100</v>
      </c>
      <c r="L12" s="8">
        <v>100</v>
      </c>
      <c r="M12" s="8">
        <v>100</v>
      </c>
      <c r="N12" s="98" t="s">
        <v>11</v>
      </c>
    </row>
    <row r="15" spans="1:14">
      <c r="A15" s="8" t="s">
        <v>158</v>
      </c>
      <c r="D15" s="123" t="s">
        <v>307</v>
      </c>
      <c r="E15" s="123"/>
      <c r="F15" s="123" t="s">
        <v>310</v>
      </c>
      <c r="G15" s="123"/>
      <c r="J15" s="123" t="s">
        <v>307</v>
      </c>
      <c r="K15" s="123"/>
      <c r="L15" s="123" t="s">
        <v>310</v>
      </c>
      <c r="M15" s="123"/>
    </row>
    <row r="16" spans="1:14">
      <c r="B16" s="8" t="s">
        <v>0</v>
      </c>
      <c r="C16" s="8" t="s">
        <v>0</v>
      </c>
      <c r="D16" s="1" t="s">
        <v>308</v>
      </c>
      <c r="E16" s="104" t="s">
        <v>321</v>
      </c>
      <c r="F16" s="1" t="s">
        <v>309</v>
      </c>
      <c r="G16" s="1" t="s">
        <v>308</v>
      </c>
      <c r="H16" s="8" t="s">
        <v>299</v>
      </c>
      <c r="J16" s="1" t="s">
        <v>308</v>
      </c>
      <c r="K16" s="1" t="s">
        <v>309</v>
      </c>
      <c r="L16" s="1" t="s">
        <v>309</v>
      </c>
      <c r="M16" s="1" t="s">
        <v>308</v>
      </c>
      <c r="N16" s="98" t="s">
        <v>299</v>
      </c>
    </row>
    <row r="17" spans="1:14">
      <c r="B17" s="5"/>
    </row>
    <row r="18" spans="1:14">
      <c r="B18" s="5" t="s">
        <v>116</v>
      </c>
      <c r="C18" s="8">
        <v>1</v>
      </c>
      <c r="D18" s="8">
        <v>9.3629999999999995</v>
      </c>
      <c r="E18" s="8">
        <v>893</v>
      </c>
      <c r="F18" s="8">
        <v>3.6840000000000002</v>
      </c>
      <c r="G18" s="8">
        <v>4.3369999999999997</v>
      </c>
      <c r="H18" s="8">
        <v>18.277000000000001</v>
      </c>
      <c r="J18" s="8">
        <v>38.78</v>
      </c>
      <c r="K18" s="8">
        <v>29.12</v>
      </c>
      <c r="L18" s="8">
        <v>34.65</v>
      </c>
      <c r="M18" s="8">
        <v>33.950000000000003</v>
      </c>
      <c r="N18" s="98" t="s">
        <v>6</v>
      </c>
    </row>
    <row r="19" spans="1:14" ht="15.65" customHeight="1">
      <c r="B19" s="165" t="s">
        <v>319</v>
      </c>
      <c r="C19" s="8">
        <v>2</v>
      </c>
      <c r="D19" s="8">
        <v>734</v>
      </c>
      <c r="E19" s="8">
        <v>92</v>
      </c>
      <c r="F19" s="8">
        <v>423</v>
      </c>
      <c r="G19" s="8">
        <v>397</v>
      </c>
      <c r="H19" s="8">
        <v>1.6459999999999999</v>
      </c>
      <c r="J19" s="8">
        <v>3.04</v>
      </c>
      <c r="K19" s="8">
        <v>3</v>
      </c>
      <c r="L19" s="8">
        <v>3.98</v>
      </c>
      <c r="M19" s="8">
        <v>3.11</v>
      </c>
      <c r="N19" s="98" t="s">
        <v>7</v>
      </c>
    </row>
    <row r="20" spans="1:14" ht="15.65" customHeight="1">
      <c r="B20" s="166" t="s">
        <v>117</v>
      </c>
      <c r="C20" s="8">
        <v>3</v>
      </c>
      <c r="D20" s="8">
        <v>9.5909999999999993</v>
      </c>
      <c r="E20" s="8">
        <v>1.552</v>
      </c>
      <c r="F20" s="8">
        <v>5.0179999999999998</v>
      </c>
      <c r="G20" s="8">
        <v>6.4160000000000004</v>
      </c>
      <c r="H20" s="8">
        <v>22.577000000000002</v>
      </c>
      <c r="J20" s="8">
        <v>39.72</v>
      </c>
      <c r="K20" s="8">
        <v>50.6</v>
      </c>
      <c r="L20" s="8">
        <v>47.19</v>
      </c>
      <c r="M20" s="8">
        <v>50.23</v>
      </c>
      <c r="N20" s="98" t="s">
        <v>8</v>
      </c>
    </row>
    <row r="21" spans="1:14" ht="15.65" customHeight="1">
      <c r="B21" s="165" t="s">
        <v>320</v>
      </c>
      <c r="C21" s="8">
        <v>4</v>
      </c>
      <c r="D21" s="8">
        <v>485</v>
      </c>
      <c r="E21" s="8">
        <v>93</v>
      </c>
      <c r="F21" s="8">
        <v>279</v>
      </c>
      <c r="G21" s="8">
        <v>334</v>
      </c>
      <c r="H21" s="8">
        <v>1.1910000000000001</v>
      </c>
      <c r="J21" s="8">
        <v>2.0099999999999998</v>
      </c>
      <c r="K21" s="8">
        <v>3.03</v>
      </c>
      <c r="L21" s="8">
        <v>2.62</v>
      </c>
      <c r="M21" s="8">
        <v>2.61</v>
      </c>
      <c r="N21" s="98" t="s">
        <v>9</v>
      </c>
    </row>
    <row r="22" spans="1:14">
      <c r="B22" s="5" t="s">
        <v>118</v>
      </c>
      <c r="C22" s="8">
        <v>5</v>
      </c>
      <c r="D22" s="8">
        <v>3.972</v>
      </c>
      <c r="E22" s="8">
        <v>437</v>
      </c>
      <c r="F22" s="8">
        <v>1.2290000000000001</v>
      </c>
      <c r="G22" s="8">
        <v>1.29</v>
      </c>
      <c r="H22" s="8">
        <v>6.9279999999999999</v>
      </c>
      <c r="J22" s="8">
        <v>16.45</v>
      </c>
      <c r="K22" s="8">
        <v>14.25</v>
      </c>
      <c r="L22" s="8">
        <v>11.56</v>
      </c>
      <c r="M22" s="8">
        <v>10.1</v>
      </c>
      <c r="N22" s="98" t="s">
        <v>10</v>
      </c>
    </row>
    <row r="24" spans="1:14">
      <c r="B24" s="8" t="s">
        <v>299</v>
      </c>
      <c r="C24" s="8" t="s">
        <v>299</v>
      </c>
      <c r="D24" s="8">
        <v>24.145</v>
      </c>
      <c r="E24" s="8">
        <v>3.0670000000000002</v>
      </c>
      <c r="F24" s="8">
        <v>10.632999999999999</v>
      </c>
      <c r="G24" s="8">
        <v>12.773999999999999</v>
      </c>
      <c r="H24" s="8">
        <v>50.619</v>
      </c>
      <c r="J24" s="8">
        <v>100</v>
      </c>
      <c r="K24" s="8">
        <v>100</v>
      </c>
      <c r="L24" s="8">
        <v>100</v>
      </c>
      <c r="M24" s="8">
        <v>100</v>
      </c>
      <c r="N24" s="98" t="s">
        <v>11</v>
      </c>
    </row>
    <row r="26" spans="1:14">
      <c r="A26" s="8" t="s">
        <v>161</v>
      </c>
      <c r="D26" s="123" t="s">
        <v>307</v>
      </c>
      <c r="E26" s="123"/>
      <c r="F26" s="123" t="s">
        <v>310</v>
      </c>
      <c r="G26" s="123"/>
      <c r="J26" s="123" t="s">
        <v>307</v>
      </c>
      <c r="K26" s="123"/>
      <c r="L26" s="123" t="s">
        <v>310</v>
      </c>
      <c r="M26" s="123"/>
    </row>
    <row r="27" spans="1:14">
      <c r="B27" s="8" t="s">
        <v>12</v>
      </c>
      <c r="C27" s="8" t="s">
        <v>12</v>
      </c>
      <c r="D27" s="1" t="s">
        <v>308</v>
      </c>
      <c r="E27" s="1" t="s">
        <v>309</v>
      </c>
      <c r="F27" s="1" t="s">
        <v>309</v>
      </c>
      <c r="G27" s="1" t="s">
        <v>308</v>
      </c>
      <c r="H27" s="8" t="s">
        <v>299</v>
      </c>
      <c r="J27" s="1" t="s">
        <v>308</v>
      </c>
      <c r="K27" s="1" t="s">
        <v>309</v>
      </c>
      <c r="L27" s="1" t="s">
        <v>309</v>
      </c>
      <c r="M27" s="1" t="s">
        <v>308</v>
      </c>
      <c r="N27" s="98" t="s">
        <v>299</v>
      </c>
    </row>
    <row r="29" spans="1:14">
      <c r="B29" s="8" t="s">
        <v>300</v>
      </c>
      <c r="C29" s="8" t="s">
        <v>160</v>
      </c>
      <c r="D29" s="6">
        <v>14.504</v>
      </c>
      <c r="E29" s="6">
        <v>2.1509999999999998</v>
      </c>
      <c r="F29" s="8">
        <v>6.8159999999999998</v>
      </c>
      <c r="G29" s="8">
        <v>8.3040000000000003</v>
      </c>
      <c r="H29" s="8">
        <v>31.774999999999999</v>
      </c>
      <c r="J29" s="8">
        <v>60.07</v>
      </c>
      <c r="K29" s="8">
        <v>70.13</v>
      </c>
      <c r="L29" s="8">
        <v>64.099999999999994</v>
      </c>
      <c r="M29" s="8">
        <v>65.010000000000005</v>
      </c>
      <c r="N29" s="98" t="s">
        <v>13</v>
      </c>
    </row>
    <row r="30" spans="1:14">
      <c r="B30" s="110" t="s">
        <v>335</v>
      </c>
      <c r="C30" s="8" t="s">
        <v>171</v>
      </c>
      <c r="D30" s="6">
        <v>766</v>
      </c>
      <c r="E30" s="6">
        <v>99</v>
      </c>
      <c r="F30" s="8">
        <v>409</v>
      </c>
      <c r="G30" s="8">
        <v>456</v>
      </c>
      <c r="H30" s="8">
        <v>1.73</v>
      </c>
      <c r="J30" s="8">
        <v>3.17</v>
      </c>
      <c r="K30" s="8">
        <v>3.23</v>
      </c>
      <c r="L30" s="8">
        <v>3.85</v>
      </c>
      <c r="M30" s="8">
        <v>3.57</v>
      </c>
      <c r="N30" s="98" t="s">
        <v>14</v>
      </c>
    </row>
    <row r="31" spans="1:14">
      <c r="B31" s="8" t="s">
        <v>301</v>
      </c>
      <c r="C31" s="8" t="s">
        <v>301</v>
      </c>
      <c r="D31" s="6">
        <v>944</v>
      </c>
      <c r="E31" s="6">
        <v>100</v>
      </c>
      <c r="F31" s="8">
        <v>394</v>
      </c>
      <c r="G31" s="8">
        <v>498</v>
      </c>
      <c r="H31" s="8">
        <v>1.9359999999999999</v>
      </c>
      <c r="J31" s="8">
        <v>3.91</v>
      </c>
      <c r="K31" s="8">
        <v>3.26</v>
      </c>
      <c r="L31" s="8">
        <v>3.71</v>
      </c>
      <c r="M31" s="8">
        <v>3.9</v>
      </c>
      <c r="N31" s="98" t="s">
        <v>16</v>
      </c>
    </row>
    <row r="32" spans="1:14">
      <c r="B32" s="8" t="s">
        <v>302</v>
      </c>
      <c r="C32" s="8" t="s">
        <v>302</v>
      </c>
      <c r="D32" s="6">
        <v>1.1499999999999999</v>
      </c>
      <c r="E32" s="6">
        <v>117</v>
      </c>
      <c r="F32" s="8">
        <v>358</v>
      </c>
      <c r="G32" s="8">
        <v>501</v>
      </c>
      <c r="H32" s="8">
        <v>2.1259999999999999</v>
      </c>
      <c r="J32" s="8">
        <v>4.76</v>
      </c>
      <c r="K32" s="8">
        <v>3.81</v>
      </c>
      <c r="L32" s="8">
        <v>3.37</v>
      </c>
      <c r="M32" s="8">
        <v>3.92</v>
      </c>
      <c r="N32" s="98" t="s">
        <v>18</v>
      </c>
    </row>
    <row r="33" spans="1:14">
      <c r="B33" s="103" t="s">
        <v>336</v>
      </c>
      <c r="C33" s="8" t="s">
        <v>19</v>
      </c>
      <c r="D33" s="6">
        <v>875</v>
      </c>
      <c r="E33" s="6">
        <v>69</v>
      </c>
      <c r="F33" s="8">
        <v>230</v>
      </c>
      <c r="G33" s="8">
        <v>385</v>
      </c>
      <c r="H33" s="8">
        <v>1.5589999999999999</v>
      </c>
      <c r="J33" s="8">
        <v>3.62</v>
      </c>
      <c r="K33" s="8">
        <v>2.25</v>
      </c>
      <c r="L33" s="8">
        <v>2.16</v>
      </c>
      <c r="M33" s="8">
        <v>3.01</v>
      </c>
      <c r="N33" s="98" t="s">
        <v>20</v>
      </c>
    </row>
    <row r="34" spans="1:14">
      <c r="B34" s="6" t="s">
        <v>303</v>
      </c>
      <c r="C34" s="8" t="s">
        <v>172</v>
      </c>
      <c r="D34" s="6">
        <v>782</v>
      </c>
      <c r="E34" s="6">
        <v>86</v>
      </c>
      <c r="F34" s="8">
        <v>371</v>
      </c>
      <c r="G34" s="8">
        <v>289</v>
      </c>
      <c r="H34" s="8">
        <v>1.528</v>
      </c>
      <c r="J34" s="8">
        <v>3.24</v>
      </c>
      <c r="K34" s="8">
        <v>2.8</v>
      </c>
      <c r="L34" s="8">
        <v>3.49</v>
      </c>
      <c r="M34" s="8">
        <v>2.2599999999999998</v>
      </c>
      <c r="N34" s="98" t="s">
        <v>21</v>
      </c>
    </row>
    <row r="35" spans="1:14">
      <c r="B35" s="8" t="s">
        <v>304</v>
      </c>
      <c r="C35" s="8" t="s">
        <v>304</v>
      </c>
      <c r="D35" s="6">
        <v>740</v>
      </c>
      <c r="E35" s="6">
        <v>84</v>
      </c>
      <c r="F35" s="8">
        <v>357</v>
      </c>
      <c r="G35" s="8">
        <v>245</v>
      </c>
      <c r="H35" s="8">
        <v>1.4259999999999999</v>
      </c>
      <c r="J35" s="8">
        <v>3.06</v>
      </c>
      <c r="K35" s="8">
        <v>2.74</v>
      </c>
      <c r="L35" s="8">
        <v>3.36</v>
      </c>
      <c r="M35" s="8">
        <v>1.92</v>
      </c>
      <c r="N35" s="98" t="s">
        <v>22</v>
      </c>
    </row>
    <row r="36" spans="1:14">
      <c r="B36" s="8" t="s">
        <v>305</v>
      </c>
      <c r="C36" s="8" t="s">
        <v>305</v>
      </c>
      <c r="D36" s="6">
        <v>531</v>
      </c>
      <c r="E36" s="6">
        <v>62</v>
      </c>
      <c r="F36" s="8">
        <v>469</v>
      </c>
      <c r="G36" s="8">
        <v>369</v>
      </c>
      <c r="H36" s="8">
        <v>1.431</v>
      </c>
      <c r="J36" s="8">
        <v>2.2000000000000002</v>
      </c>
      <c r="K36" s="8">
        <v>2.02</v>
      </c>
      <c r="L36" s="8">
        <v>4.41</v>
      </c>
      <c r="M36" s="8">
        <v>2.89</v>
      </c>
      <c r="N36" s="98" t="s">
        <v>23</v>
      </c>
    </row>
    <row r="37" spans="1:14">
      <c r="B37" s="6" t="s">
        <v>119</v>
      </c>
      <c r="C37" s="8" t="s">
        <v>119</v>
      </c>
      <c r="D37" s="6">
        <v>1.0249999999999999</v>
      </c>
      <c r="E37" s="6">
        <v>82</v>
      </c>
      <c r="F37" s="8">
        <v>322</v>
      </c>
      <c r="G37" s="8">
        <v>391</v>
      </c>
      <c r="H37" s="8">
        <v>1.82</v>
      </c>
      <c r="J37" s="8">
        <v>4.25</v>
      </c>
      <c r="K37" s="8">
        <v>2.67</v>
      </c>
      <c r="L37" s="8">
        <v>3.03</v>
      </c>
      <c r="M37" s="8">
        <v>3.06</v>
      </c>
      <c r="N37" s="98" t="s">
        <v>24</v>
      </c>
    </row>
    <row r="38" spans="1:14">
      <c r="B38" s="103" t="s">
        <v>345</v>
      </c>
      <c r="C38" s="8" t="s">
        <v>25</v>
      </c>
      <c r="D38" s="6">
        <v>1.2829999999999999</v>
      </c>
      <c r="E38" s="6">
        <v>101</v>
      </c>
      <c r="F38" s="8">
        <v>424</v>
      </c>
      <c r="G38" s="8">
        <v>496</v>
      </c>
      <c r="H38" s="8">
        <v>2.3039999999999998</v>
      </c>
      <c r="J38" s="8">
        <v>5.31</v>
      </c>
      <c r="K38" s="8">
        <v>3.29</v>
      </c>
      <c r="L38" s="8">
        <v>3.99</v>
      </c>
      <c r="M38" s="8">
        <v>3.88</v>
      </c>
      <c r="N38" s="98" t="s">
        <v>26</v>
      </c>
    </row>
    <row r="39" spans="1:14">
      <c r="B39" s="110" t="s">
        <v>344</v>
      </c>
      <c r="C39" s="8" t="s">
        <v>173</v>
      </c>
      <c r="D39" s="6">
        <v>683</v>
      </c>
      <c r="E39" s="6">
        <v>56</v>
      </c>
      <c r="F39" s="8">
        <v>285</v>
      </c>
      <c r="G39" s="8">
        <v>427</v>
      </c>
      <c r="H39" s="8">
        <v>1.4510000000000001</v>
      </c>
      <c r="J39" s="8">
        <v>2.83</v>
      </c>
      <c r="K39" s="8">
        <v>1.83</v>
      </c>
      <c r="L39" s="8">
        <v>2.68</v>
      </c>
      <c r="M39" s="8">
        <v>3.34</v>
      </c>
      <c r="N39" s="98" t="s">
        <v>27</v>
      </c>
    </row>
    <row r="40" spans="1:14">
      <c r="B40" s="103" t="s">
        <v>337</v>
      </c>
      <c r="C40" s="8" t="s">
        <v>306</v>
      </c>
      <c r="D40" s="8">
        <v>862</v>
      </c>
      <c r="E40" s="8">
        <v>60</v>
      </c>
      <c r="F40" s="8">
        <v>198</v>
      </c>
      <c r="G40" s="8">
        <v>413</v>
      </c>
      <c r="H40" s="8">
        <v>1.5329999999999999</v>
      </c>
      <c r="J40" s="8">
        <v>3.57</v>
      </c>
      <c r="K40" s="8">
        <v>1.96</v>
      </c>
      <c r="L40" s="8">
        <v>1.86</v>
      </c>
      <c r="M40" s="8">
        <v>3.23</v>
      </c>
      <c r="N40" s="98" t="s">
        <v>28</v>
      </c>
    </row>
    <row r="42" spans="1:14">
      <c r="B42" s="8" t="s">
        <v>299</v>
      </c>
      <c r="C42" s="8" t="s">
        <v>299</v>
      </c>
      <c r="D42" s="8">
        <v>24.145</v>
      </c>
      <c r="E42" s="8">
        <v>3.0670000000000002</v>
      </c>
      <c r="F42" s="8">
        <v>10.632999999999999</v>
      </c>
      <c r="G42" s="8">
        <v>12.773999999999999</v>
      </c>
      <c r="H42" s="8">
        <v>50.619</v>
      </c>
      <c r="J42" s="8">
        <v>100</v>
      </c>
      <c r="K42" s="8">
        <v>100</v>
      </c>
      <c r="L42" s="8">
        <v>100</v>
      </c>
      <c r="M42" s="8">
        <v>100</v>
      </c>
      <c r="N42" s="98" t="s">
        <v>11</v>
      </c>
    </row>
    <row r="44" spans="1:14">
      <c r="A44" s="8" t="s">
        <v>298</v>
      </c>
      <c r="D44" s="123" t="s">
        <v>307</v>
      </c>
      <c r="E44" s="123"/>
      <c r="F44" s="123" t="s">
        <v>310</v>
      </c>
      <c r="G44" s="123"/>
      <c r="J44" s="123" t="s">
        <v>307</v>
      </c>
      <c r="K44" s="123"/>
      <c r="L44" s="123" t="s">
        <v>310</v>
      </c>
      <c r="M44" s="123"/>
    </row>
    <row r="45" spans="1:14">
      <c r="B45" s="8" t="s">
        <v>298</v>
      </c>
      <c r="C45" s="8" t="s">
        <v>32</v>
      </c>
      <c r="D45" s="1" t="s">
        <v>308</v>
      </c>
      <c r="E45" s="1" t="s">
        <v>309</v>
      </c>
      <c r="F45" s="1" t="s">
        <v>309</v>
      </c>
      <c r="G45" s="1" t="s">
        <v>308</v>
      </c>
      <c r="H45" s="8" t="s">
        <v>299</v>
      </c>
      <c r="J45" s="1" t="s">
        <v>308</v>
      </c>
      <c r="K45" s="1" t="s">
        <v>309</v>
      </c>
      <c r="L45" s="1" t="s">
        <v>309</v>
      </c>
      <c r="M45" s="1" t="s">
        <v>308</v>
      </c>
      <c r="N45" s="98" t="s">
        <v>299</v>
      </c>
    </row>
    <row r="47" spans="1:14">
      <c r="B47" s="5" t="s">
        <v>120</v>
      </c>
      <c r="C47" s="8">
        <v>1</v>
      </c>
      <c r="D47" s="8">
        <v>11.44</v>
      </c>
      <c r="E47" s="8">
        <v>1.514</v>
      </c>
      <c r="F47" s="8">
        <v>5.2380000000000004</v>
      </c>
      <c r="G47" s="8">
        <v>6.4530000000000003</v>
      </c>
      <c r="H47" s="8">
        <v>24.645</v>
      </c>
      <c r="J47" s="8">
        <v>47.38</v>
      </c>
      <c r="K47" s="8">
        <v>49.36</v>
      </c>
      <c r="L47" s="8">
        <v>49.26</v>
      </c>
      <c r="M47" s="8">
        <v>50.52</v>
      </c>
      <c r="N47" s="98" t="s">
        <v>33</v>
      </c>
    </row>
    <row r="48" spans="1:14">
      <c r="B48" s="5" t="s">
        <v>121</v>
      </c>
      <c r="C48" s="8">
        <v>2</v>
      </c>
      <c r="D48" s="8">
        <v>12.705</v>
      </c>
      <c r="E48" s="8">
        <v>1.5529999999999999</v>
      </c>
      <c r="F48" s="8">
        <v>5.3949999999999996</v>
      </c>
      <c r="G48" s="8">
        <v>6.3209999999999997</v>
      </c>
      <c r="H48" s="8">
        <v>25.974</v>
      </c>
      <c r="J48" s="8">
        <v>52.62</v>
      </c>
      <c r="K48" s="8">
        <v>50.64</v>
      </c>
      <c r="L48" s="8">
        <v>50.74</v>
      </c>
      <c r="M48" s="8">
        <v>49.48</v>
      </c>
      <c r="N48" s="98" t="s">
        <v>34</v>
      </c>
    </row>
    <row r="50" spans="1:14">
      <c r="B50" s="8" t="s">
        <v>299</v>
      </c>
      <c r="C50" s="8" t="s">
        <v>299</v>
      </c>
      <c r="D50" s="8">
        <v>24.145</v>
      </c>
      <c r="E50" s="8">
        <v>3.0670000000000002</v>
      </c>
      <c r="F50" s="8">
        <v>10.632999999999999</v>
      </c>
      <c r="G50" s="8">
        <v>12.773999999999999</v>
      </c>
      <c r="H50" s="8">
        <v>50.619</v>
      </c>
      <c r="J50" s="8">
        <v>100</v>
      </c>
      <c r="K50" s="8">
        <v>100</v>
      </c>
      <c r="L50" s="8">
        <v>100</v>
      </c>
      <c r="M50" s="8">
        <v>100</v>
      </c>
      <c r="N50" s="98" t="s">
        <v>11</v>
      </c>
    </row>
    <row r="52" spans="1:14">
      <c r="A52" s="8" t="s">
        <v>162</v>
      </c>
      <c r="D52" s="123" t="s">
        <v>307</v>
      </c>
      <c r="E52" s="123"/>
      <c r="F52" s="123" t="s">
        <v>310</v>
      </c>
      <c r="G52" s="123"/>
      <c r="J52" s="123" t="s">
        <v>307</v>
      </c>
      <c r="K52" s="123"/>
      <c r="L52" s="123" t="s">
        <v>310</v>
      </c>
      <c r="M52" s="123"/>
    </row>
    <row r="53" spans="1:14">
      <c r="B53" s="8" t="s">
        <v>35</v>
      </c>
      <c r="C53" s="8" t="s">
        <v>35</v>
      </c>
      <c r="D53" s="1" t="s">
        <v>308</v>
      </c>
      <c r="E53" s="1" t="s">
        <v>309</v>
      </c>
      <c r="F53" s="1" t="s">
        <v>309</v>
      </c>
      <c r="G53" s="1" t="s">
        <v>308</v>
      </c>
      <c r="H53" s="8" t="s">
        <v>299</v>
      </c>
      <c r="J53" s="1" t="s">
        <v>308</v>
      </c>
      <c r="K53" s="1" t="s">
        <v>309</v>
      </c>
      <c r="L53" s="1" t="s">
        <v>309</v>
      </c>
      <c r="M53" s="1" t="s">
        <v>308</v>
      </c>
      <c r="N53" s="98" t="s">
        <v>299</v>
      </c>
    </row>
    <row r="55" spans="1:14">
      <c r="B55" s="9">
        <v>1960</v>
      </c>
      <c r="C55" s="8">
        <v>1960</v>
      </c>
      <c r="D55" s="8">
        <v>539</v>
      </c>
      <c r="E55" s="8">
        <v>25</v>
      </c>
      <c r="F55" s="8">
        <v>91</v>
      </c>
      <c r="G55" s="8">
        <v>227</v>
      </c>
      <c r="H55" s="8">
        <v>882</v>
      </c>
      <c r="J55" s="8">
        <v>2.23</v>
      </c>
      <c r="K55" s="8">
        <v>0.82</v>
      </c>
      <c r="L55" s="8">
        <v>0.86</v>
      </c>
      <c r="M55" s="8">
        <v>1.78</v>
      </c>
      <c r="N55" s="98" t="s">
        <v>36</v>
      </c>
    </row>
    <row r="56" spans="1:14">
      <c r="B56" s="9">
        <v>1961</v>
      </c>
      <c r="C56" s="8">
        <v>1961</v>
      </c>
      <c r="D56" s="8">
        <v>551</v>
      </c>
      <c r="E56" s="8">
        <v>22</v>
      </c>
      <c r="F56" s="8">
        <v>82</v>
      </c>
      <c r="G56" s="8">
        <v>230</v>
      </c>
      <c r="H56" s="8">
        <v>885</v>
      </c>
      <c r="J56" s="8">
        <v>2.2799999999999998</v>
      </c>
      <c r="K56" s="8">
        <v>0.72</v>
      </c>
      <c r="L56" s="8">
        <v>0.77</v>
      </c>
      <c r="M56" s="8">
        <v>1.8</v>
      </c>
      <c r="N56" s="98" t="s">
        <v>37</v>
      </c>
    </row>
    <row r="57" spans="1:14">
      <c r="B57" s="9">
        <v>1962</v>
      </c>
      <c r="C57" s="8">
        <v>1962</v>
      </c>
      <c r="D57" s="8">
        <v>604</v>
      </c>
      <c r="E57" s="8">
        <v>25</v>
      </c>
      <c r="F57" s="8">
        <v>101</v>
      </c>
      <c r="G57" s="8">
        <v>248</v>
      </c>
      <c r="H57" s="8">
        <v>978</v>
      </c>
      <c r="J57" s="8">
        <v>2.5</v>
      </c>
      <c r="K57" s="8">
        <v>0.82</v>
      </c>
      <c r="L57" s="8">
        <v>0.95</v>
      </c>
      <c r="M57" s="8">
        <v>1.94</v>
      </c>
      <c r="N57" s="98" t="s">
        <v>38</v>
      </c>
    </row>
    <row r="58" spans="1:14">
      <c r="B58" s="9">
        <v>1963</v>
      </c>
      <c r="C58" s="8">
        <v>1963</v>
      </c>
      <c r="D58" s="8">
        <v>629</v>
      </c>
      <c r="E58" s="8">
        <v>20</v>
      </c>
      <c r="F58" s="8">
        <v>105</v>
      </c>
      <c r="G58" s="8">
        <v>292</v>
      </c>
      <c r="H58" s="8">
        <v>1.046</v>
      </c>
      <c r="J58" s="8">
        <v>2.61</v>
      </c>
      <c r="K58" s="8">
        <v>0.65</v>
      </c>
      <c r="L58" s="8">
        <v>0.99</v>
      </c>
      <c r="M58" s="8">
        <v>2.29</v>
      </c>
      <c r="N58" s="98" t="s">
        <v>39</v>
      </c>
    </row>
    <row r="59" spans="1:14">
      <c r="B59" s="9">
        <v>1964</v>
      </c>
      <c r="C59" s="8">
        <v>1964</v>
      </c>
      <c r="D59" s="8">
        <v>660</v>
      </c>
      <c r="E59" s="8">
        <v>19</v>
      </c>
      <c r="F59" s="8">
        <v>104</v>
      </c>
      <c r="G59" s="8">
        <v>298</v>
      </c>
      <c r="H59" s="8">
        <v>1.081</v>
      </c>
      <c r="J59" s="8">
        <v>2.73</v>
      </c>
      <c r="K59" s="8">
        <v>0.62</v>
      </c>
      <c r="L59" s="8">
        <v>0.98</v>
      </c>
      <c r="M59" s="8">
        <v>2.33</v>
      </c>
      <c r="N59" s="98" t="s">
        <v>40</v>
      </c>
    </row>
    <row r="60" spans="1:14">
      <c r="B60" s="9">
        <v>1965</v>
      </c>
      <c r="C60" s="8">
        <v>1965</v>
      </c>
      <c r="D60" s="8">
        <v>663</v>
      </c>
      <c r="E60" s="8">
        <v>23</v>
      </c>
      <c r="F60" s="8">
        <v>128</v>
      </c>
      <c r="G60" s="8">
        <v>279</v>
      </c>
      <c r="H60" s="8">
        <v>1.093</v>
      </c>
      <c r="J60" s="8">
        <v>2.75</v>
      </c>
      <c r="K60" s="8">
        <v>0.75</v>
      </c>
      <c r="L60" s="8">
        <v>1.2</v>
      </c>
      <c r="M60" s="8">
        <v>2.1800000000000002</v>
      </c>
      <c r="N60" s="98" t="s">
        <v>41</v>
      </c>
    </row>
    <row r="61" spans="1:14">
      <c r="B61" s="9">
        <v>1966</v>
      </c>
      <c r="C61" s="8">
        <v>1966</v>
      </c>
      <c r="D61" s="8">
        <v>646</v>
      </c>
      <c r="E61" s="8">
        <v>33</v>
      </c>
      <c r="F61" s="8">
        <v>128</v>
      </c>
      <c r="G61" s="8">
        <v>295</v>
      </c>
      <c r="H61" s="8">
        <v>1.1020000000000001</v>
      </c>
      <c r="J61" s="8">
        <v>2.68</v>
      </c>
      <c r="K61" s="8">
        <v>1.08</v>
      </c>
      <c r="L61" s="8">
        <v>1.2</v>
      </c>
      <c r="M61" s="8">
        <v>2.31</v>
      </c>
      <c r="N61" s="98" t="s">
        <v>42</v>
      </c>
    </row>
    <row r="62" spans="1:14">
      <c r="B62" s="9">
        <v>1967</v>
      </c>
      <c r="C62" s="8">
        <v>1967</v>
      </c>
      <c r="D62" s="8">
        <v>644</v>
      </c>
      <c r="E62" s="8">
        <v>43</v>
      </c>
      <c r="F62" s="8">
        <v>139</v>
      </c>
      <c r="G62" s="8">
        <v>272</v>
      </c>
      <c r="H62" s="8">
        <v>1.0980000000000001</v>
      </c>
      <c r="J62" s="8">
        <v>2.67</v>
      </c>
      <c r="K62" s="8">
        <v>1.4</v>
      </c>
      <c r="L62" s="8">
        <v>1.31</v>
      </c>
      <c r="M62" s="8">
        <v>2.13</v>
      </c>
      <c r="N62" s="98" t="s">
        <v>43</v>
      </c>
    </row>
    <row r="63" spans="1:14">
      <c r="B63" s="9">
        <v>1968</v>
      </c>
      <c r="C63" s="8">
        <v>1968</v>
      </c>
      <c r="D63" s="8">
        <v>553</v>
      </c>
      <c r="E63" s="8">
        <v>34</v>
      </c>
      <c r="F63" s="8">
        <v>134</v>
      </c>
      <c r="G63" s="8">
        <v>267</v>
      </c>
      <c r="H63" s="8">
        <v>988</v>
      </c>
      <c r="J63" s="8">
        <v>2.29</v>
      </c>
      <c r="K63" s="8">
        <v>1.1100000000000001</v>
      </c>
      <c r="L63" s="8">
        <v>1.26</v>
      </c>
      <c r="M63" s="8">
        <v>2.09</v>
      </c>
      <c r="N63" s="98" t="s">
        <v>44</v>
      </c>
    </row>
    <row r="64" spans="1:14">
      <c r="B64" s="9">
        <v>1969</v>
      </c>
      <c r="C64" s="8">
        <v>1969</v>
      </c>
      <c r="D64" s="8">
        <v>631</v>
      </c>
      <c r="E64" s="8">
        <v>35</v>
      </c>
      <c r="F64" s="8">
        <v>124</v>
      </c>
      <c r="G64" s="8">
        <v>237</v>
      </c>
      <c r="H64" s="8">
        <v>1.0269999999999999</v>
      </c>
      <c r="J64" s="8">
        <v>2.61</v>
      </c>
      <c r="K64" s="8">
        <v>1.1399999999999999</v>
      </c>
      <c r="L64" s="8">
        <v>1.17</v>
      </c>
      <c r="M64" s="8">
        <v>1.86</v>
      </c>
      <c r="N64" s="98" t="s">
        <v>45</v>
      </c>
    </row>
    <row r="65" spans="2:14">
      <c r="B65" s="9">
        <v>1970</v>
      </c>
      <c r="C65" s="8">
        <v>1970</v>
      </c>
      <c r="D65" s="8">
        <v>666</v>
      </c>
      <c r="E65" s="8">
        <v>39</v>
      </c>
      <c r="F65" s="8">
        <v>138</v>
      </c>
      <c r="G65" s="8">
        <v>276</v>
      </c>
      <c r="H65" s="8">
        <v>1.119</v>
      </c>
      <c r="J65" s="8">
        <v>2.76</v>
      </c>
      <c r="K65" s="8">
        <v>1.27</v>
      </c>
      <c r="L65" s="8">
        <v>1.3</v>
      </c>
      <c r="M65" s="8">
        <v>2.16</v>
      </c>
      <c r="N65" s="98" t="s">
        <v>46</v>
      </c>
    </row>
    <row r="66" spans="2:14">
      <c r="B66" s="9">
        <v>1971</v>
      </c>
      <c r="C66" s="8">
        <v>1971</v>
      </c>
      <c r="D66" s="8">
        <v>648</v>
      </c>
      <c r="E66" s="8">
        <v>34</v>
      </c>
      <c r="F66" s="8">
        <v>153</v>
      </c>
      <c r="G66" s="8">
        <v>276</v>
      </c>
      <c r="H66" s="8">
        <v>1.111</v>
      </c>
      <c r="J66" s="8">
        <v>2.68</v>
      </c>
      <c r="K66" s="8">
        <v>1.1100000000000001</v>
      </c>
      <c r="L66" s="8">
        <v>1.44</v>
      </c>
      <c r="M66" s="8">
        <v>2.16</v>
      </c>
      <c r="N66" s="98" t="s">
        <v>47</v>
      </c>
    </row>
    <row r="67" spans="2:14">
      <c r="B67" s="9">
        <v>1972</v>
      </c>
      <c r="C67" s="8">
        <v>1972</v>
      </c>
      <c r="D67" s="8">
        <v>712</v>
      </c>
      <c r="E67" s="8">
        <v>57</v>
      </c>
      <c r="F67" s="8">
        <v>148</v>
      </c>
      <c r="G67" s="8">
        <v>332</v>
      </c>
      <c r="H67" s="8">
        <v>1.2490000000000001</v>
      </c>
      <c r="J67" s="8">
        <v>2.95</v>
      </c>
      <c r="K67" s="8">
        <v>1.86</v>
      </c>
      <c r="L67" s="8">
        <v>1.39</v>
      </c>
      <c r="M67" s="8">
        <v>2.6</v>
      </c>
      <c r="N67" s="98" t="s">
        <v>48</v>
      </c>
    </row>
    <row r="68" spans="2:14">
      <c r="B68" s="9">
        <v>1973</v>
      </c>
      <c r="C68" s="8">
        <v>1973</v>
      </c>
      <c r="D68" s="8">
        <v>677</v>
      </c>
      <c r="E68" s="8">
        <v>57</v>
      </c>
      <c r="F68" s="8">
        <v>140</v>
      </c>
      <c r="G68" s="8">
        <v>312</v>
      </c>
      <c r="H68" s="8">
        <v>1.1859999999999999</v>
      </c>
      <c r="J68" s="8">
        <v>2.8</v>
      </c>
      <c r="K68" s="8">
        <v>1.86</v>
      </c>
      <c r="L68" s="8">
        <v>1.32</v>
      </c>
      <c r="M68" s="8">
        <v>2.44</v>
      </c>
      <c r="N68" s="98" t="s">
        <v>49</v>
      </c>
    </row>
    <row r="69" spans="2:14">
      <c r="B69" s="9">
        <v>1974</v>
      </c>
      <c r="C69" s="8">
        <v>1974</v>
      </c>
      <c r="D69" s="8">
        <v>671</v>
      </c>
      <c r="E69" s="8">
        <v>56</v>
      </c>
      <c r="F69" s="8">
        <v>169</v>
      </c>
      <c r="G69" s="8">
        <v>296</v>
      </c>
      <c r="H69" s="8">
        <v>1.1919999999999999</v>
      </c>
      <c r="J69" s="8">
        <v>2.78</v>
      </c>
      <c r="K69" s="8">
        <v>1.83</v>
      </c>
      <c r="L69" s="8">
        <v>1.59</v>
      </c>
      <c r="M69" s="8">
        <v>2.3199999999999998</v>
      </c>
      <c r="N69" s="98" t="s">
        <v>9</v>
      </c>
    </row>
    <row r="70" spans="2:14">
      <c r="B70" s="9">
        <v>1975</v>
      </c>
      <c r="C70" s="8">
        <v>1975</v>
      </c>
      <c r="D70" s="8">
        <v>669</v>
      </c>
      <c r="E70" s="8">
        <v>56</v>
      </c>
      <c r="F70" s="8">
        <v>184</v>
      </c>
      <c r="G70" s="8">
        <v>299</v>
      </c>
      <c r="H70" s="8">
        <v>1.208</v>
      </c>
      <c r="J70" s="8">
        <v>2.77</v>
      </c>
      <c r="K70" s="8">
        <v>1.83</v>
      </c>
      <c r="L70" s="8">
        <v>1.73</v>
      </c>
      <c r="M70" s="8">
        <v>2.34</v>
      </c>
      <c r="N70" s="98" t="s">
        <v>50</v>
      </c>
    </row>
    <row r="71" spans="2:14">
      <c r="B71" s="9">
        <v>1976</v>
      </c>
      <c r="C71" s="8">
        <v>1976</v>
      </c>
      <c r="D71" s="8">
        <v>655</v>
      </c>
      <c r="E71" s="8">
        <v>56</v>
      </c>
      <c r="F71" s="8">
        <v>193</v>
      </c>
      <c r="G71" s="8">
        <v>309</v>
      </c>
      <c r="H71" s="8">
        <v>1.2130000000000001</v>
      </c>
      <c r="J71" s="8">
        <v>2.71</v>
      </c>
      <c r="K71" s="8">
        <v>1.83</v>
      </c>
      <c r="L71" s="8">
        <v>1.82</v>
      </c>
      <c r="M71" s="8">
        <v>2.42</v>
      </c>
      <c r="N71" s="98" t="s">
        <v>51</v>
      </c>
    </row>
    <row r="72" spans="2:14">
      <c r="B72" s="9">
        <v>1977</v>
      </c>
      <c r="C72" s="8">
        <v>1977</v>
      </c>
      <c r="D72" s="8">
        <v>729</v>
      </c>
      <c r="E72" s="8">
        <v>67</v>
      </c>
      <c r="F72" s="8">
        <v>223</v>
      </c>
      <c r="G72" s="8">
        <v>323</v>
      </c>
      <c r="H72" s="8">
        <v>1.3420000000000001</v>
      </c>
      <c r="J72" s="8">
        <v>3.02</v>
      </c>
      <c r="K72" s="8">
        <v>2.1800000000000002</v>
      </c>
      <c r="L72" s="8">
        <v>2.1</v>
      </c>
      <c r="M72" s="8">
        <v>2.5299999999999998</v>
      </c>
      <c r="N72" s="98" t="s">
        <v>52</v>
      </c>
    </row>
    <row r="73" spans="2:14">
      <c r="B73" s="9">
        <v>1978</v>
      </c>
      <c r="C73" s="8">
        <v>1978</v>
      </c>
      <c r="D73" s="8">
        <v>694</v>
      </c>
      <c r="E73" s="8">
        <v>81</v>
      </c>
      <c r="F73" s="8">
        <v>224</v>
      </c>
      <c r="G73" s="8">
        <v>333</v>
      </c>
      <c r="H73" s="8">
        <v>1.3320000000000001</v>
      </c>
      <c r="J73" s="8">
        <v>2.87</v>
      </c>
      <c r="K73" s="8">
        <v>2.64</v>
      </c>
      <c r="L73" s="8">
        <v>2.11</v>
      </c>
      <c r="M73" s="8">
        <v>2.61</v>
      </c>
      <c r="N73" s="98" t="s">
        <v>53</v>
      </c>
    </row>
    <row r="74" spans="2:14">
      <c r="B74" s="9">
        <v>1979</v>
      </c>
      <c r="C74" s="8">
        <v>1979</v>
      </c>
      <c r="D74" s="8">
        <v>617</v>
      </c>
      <c r="E74" s="8">
        <v>69</v>
      </c>
      <c r="F74" s="8">
        <v>209</v>
      </c>
      <c r="G74" s="8">
        <v>312</v>
      </c>
      <c r="H74" s="8">
        <v>1.2070000000000001</v>
      </c>
      <c r="J74" s="8">
        <v>2.56</v>
      </c>
      <c r="K74" s="8">
        <v>2.25</v>
      </c>
      <c r="L74" s="8">
        <v>1.97</v>
      </c>
      <c r="M74" s="8">
        <v>2.44</v>
      </c>
      <c r="N74" s="98" t="s">
        <v>54</v>
      </c>
    </row>
    <row r="75" spans="2:14">
      <c r="B75" s="9">
        <v>1980</v>
      </c>
      <c r="C75" s="8">
        <v>1980</v>
      </c>
      <c r="D75" s="8">
        <v>695</v>
      </c>
      <c r="E75" s="8">
        <v>71</v>
      </c>
      <c r="F75" s="8">
        <v>232</v>
      </c>
      <c r="G75" s="8">
        <v>339</v>
      </c>
      <c r="H75" s="8">
        <v>1.337</v>
      </c>
      <c r="J75" s="8">
        <v>2.88</v>
      </c>
      <c r="K75" s="8">
        <v>2.31</v>
      </c>
      <c r="L75" s="8">
        <v>2.1800000000000002</v>
      </c>
      <c r="M75" s="8">
        <v>2.65</v>
      </c>
      <c r="N75" s="98" t="s">
        <v>55</v>
      </c>
    </row>
    <row r="76" spans="2:14">
      <c r="B76" s="9">
        <v>1981</v>
      </c>
      <c r="C76" s="8">
        <v>1981</v>
      </c>
      <c r="D76" s="8">
        <v>722</v>
      </c>
      <c r="E76" s="8">
        <v>90</v>
      </c>
      <c r="F76" s="8">
        <v>275</v>
      </c>
      <c r="G76" s="8">
        <v>323</v>
      </c>
      <c r="H76" s="8">
        <v>1.41</v>
      </c>
      <c r="J76" s="8">
        <v>2.99</v>
      </c>
      <c r="K76" s="8">
        <v>2.93</v>
      </c>
      <c r="L76" s="8">
        <v>2.59</v>
      </c>
      <c r="M76" s="8">
        <v>2.5299999999999998</v>
      </c>
      <c r="N76" s="98" t="s">
        <v>56</v>
      </c>
    </row>
    <row r="77" spans="2:14">
      <c r="B77" s="9">
        <v>1982</v>
      </c>
      <c r="C77" s="8">
        <v>1982</v>
      </c>
      <c r="D77" s="8">
        <v>767</v>
      </c>
      <c r="E77" s="8">
        <v>110</v>
      </c>
      <c r="F77" s="8">
        <v>315</v>
      </c>
      <c r="G77" s="8">
        <v>350</v>
      </c>
      <c r="H77" s="8">
        <v>1.542</v>
      </c>
      <c r="J77" s="8">
        <v>3.18</v>
      </c>
      <c r="K77" s="8">
        <v>3.59</v>
      </c>
      <c r="L77" s="8">
        <v>2.96</v>
      </c>
      <c r="M77" s="8">
        <v>2.74</v>
      </c>
      <c r="N77" s="98" t="s">
        <v>57</v>
      </c>
    </row>
    <row r="78" spans="2:14">
      <c r="B78" s="9">
        <v>1983</v>
      </c>
      <c r="C78" s="8">
        <v>1983</v>
      </c>
      <c r="D78" s="8">
        <v>696</v>
      </c>
      <c r="E78" s="8">
        <v>111</v>
      </c>
      <c r="F78" s="8">
        <v>318</v>
      </c>
      <c r="G78" s="8">
        <v>355</v>
      </c>
      <c r="H78" s="8">
        <v>1.48</v>
      </c>
      <c r="J78" s="8">
        <v>2.88</v>
      </c>
      <c r="K78" s="8">
        <v>3.62</v>
      </c>
      <c r="L78" s="8">
        <v>2.99</v>
      </c>
      <c r="M78" s="8">
        <v>2.78</v>
      </c>
      <c r="N78" s="98" t="s">
        <v>58</v>
      </c>
    </row>
    <row r="79" spans="2:14">
      <c r="B79" s="9">
        <v>1984</v>
      </c>
      <c r="C79" s="8">
        <v>1984</v>
      </c>
      <c r="D79" s="8">
        <v>645</v>
      </c>
      <c r="E79" s="8">
        <v>95</v>
      </c>
      <c r="F79" s="8">
        <v>330</v>
      </c>
      <c r="G79" s="8">
        <v>360</v>
      </c>
      <c r="H79" s="8">
        <v>1.43</v>
      </c>
      <c r="J79" s="8">
        <v>2.67</v>
      </c>
      <c r="K79" s="8">
        <v>3.1</v>
      </c>
      <c r="L79" s="8">
        <v>3.1</v>
      </c>
      <c r="M79" s="8">
        <v>2.82</v>
      </c>
      <c r="N79" s="98" t="s">
        <v>23</v>
      </c>
    </row>
    <row r="80" spans="2:14">
      <c r="B80" s="9">
        <v>1985</v>
      </c>
      <c r="C80" s="8">
        <v>1985</v>
      </c>
      <c r="D80" s="8">
        <v>650</v>
      </c>
      <c r="E80" s="8">
        <v>90</v>
      </c>
      <c r="F80" s="8">
        <v>324</v>
      </c>
      <c r="G80" s="8">
        <v>288</v>
      </c>
      <c r="H80" s="8">
        <v>1.3520000000000001</v>
      </c>
      <c r="J80" s="8">
        <v>2.69</v>
      </c>
      <c r="K80" s="8">
        <v>2.93</v>
      </c>
      <c r="L80" s="8">
        <v>3.05</v>
      </c>
      <c r="M80" s="8">
        <v>2.25</v>
      </c>
      <c r="N80" s="98" t="s">
        <v>59</v>
      </c>
    </row>
    <row r="81" spans="2:14">
      <c r="B81" s="9">
        <v>1986</v>
      </c>
      <c r="C81" s="8">
        <v>1986</v>
      </c>
      <c r="D81" s="8">
        <v>621</v>
      </c>
      <c r="E81" s="8">
        <v>119</v>
      </c>
      <c r="F81" s="8">
        <v>370</v>
      </c>
      <c r="G81" s="8">
        <v>362</v>
      </c>
      <c r="H81" s="8">
        <v>1.472</v>
      </c>
      <c r="J81" s="8">
        <v>2.57</v>
      </c>
      <c r="K81" s="8">
        <v>3.88</v>
      </c>
      <c r="L81" s="8">
        <v>3.48</v>
      </c>
      <c r="M81" s="8">
        <v>2.83</v>
      </c>
      <c r="N81" s="98" t="s">
        <v>60</v>
      </c>
    </row>
    <row r="82" spans="2:14">
      <c r="B82" s="9">
        <v>1987</v>
      </c>
      <c r="C82" s="8">
        <v>1987</v>
      </c>
      <c r="D82" s="8">
        <v>562</v>
      </c>
      <c r="E82" s="8">
        <v>126</v>
      </c>
      <c r="F82" s="8">
        <v>378</v>
      </c>
      <c r="G82" s="8">
        <v>332</v>
      </c>
      <c r="H82" s="8">
        <v>1.3979999999999999</v>
      </c>
      <c r="J82" s="8">
        <v>2.33</v>
      </c>
      <c r="K82" s="8">
        <v>4.1100000000000003</v>
      </c>
      <c r="L82" s="8">
        <v>3.55</v>
      </c>
      <c r="M82" s="8">
        <v>2.6</v>
      </c>
      <c r="N82" s="98" t="s">
        <v>61</v>
      </c>
    </row>
    <row r="83" spans="2:14">
      <c r="B83" s="9">
        <v>1988</v>
      </c>
      <c r="C83" s="8">
        <v>1988</v>
      </c>
      <c r="D83" s="8">
        <v>567</v>
      </c>
      <c r="E83" s="8">
        <v>120</v>
      </c>
      <c r="F83" s="8">
        <v>361</v>
      </c>
      <c r="G83" s="8">
        <v>355</v>
      </c>
      <c r="H83" s="8">
        <v>1.403</v>
      </c>
      <c r="J83" s="8">
        <v>2.35</v>
      </c>
      <c r="K83" s="8">
        <v>3.91</v>
      </c>
      <c r="L83" s="8">
        <v>3.4</v>
      </c>
      <c r="M83" s="8">
        <v>2.78</v>
      </c>
      <c r="N83" s="98" t="s">
        <v>62</v>
      </c>
    </row>
    <row r="84" spans="2:14">
      <c r="B84" s="9">
        <v>1989</v>
      </c>
      <c r="C84" s="8">
        <v>1989</v>
      </c>
      <c r="D84" s="8">
        <v>478</v>
      </c>
      <c r="E84" s="8">
        <v>109</v>
      </c>
      <c r="F84" s="8">
        <v>371</v>
      </c>
      <c r="G84" s="8">
        <v>319</v>
      </c>
      <c r="H84" s="8">
        <v>1.2769999999999999</v>
      </c>
      <c r="J84" s="8">
        <v>1.98</v>
      </c>
      <c r="K84" s="8">
        <v>3.55</v>
      </c>
      <c r="L84" s="8">
        <v>3.49</v>
      </c>
      <c r="M84" s="8">
        <v>2.5</v>
      </c>
      <c r="N84" s="98" t="s">
        <v>63</v>
      </c>
    </row>
    <row r="85" spans="2:14">
      <c r="B85" s="9">
        <v>1990</v>
      </c>
      <c r="C85" s="8">
        <v>1990</v>
      </c>
      <c r="D85" s="8">
        <v>426</v>
      </c>
      <c r="E85" s="8">
        <v>116</v>
      </c>
      <c r="F85" s="8">
        <v>360</v>
      </c>
      <c r="G85" s="8">
        <v>298</v>
      </c>
      <c r="H85" s="8">
        <v>1.2</v>
      </c>
      <c r="J85" s="8">
        <v>1.76</v>
      </c>
      <c r="K85" s="8">
        <v>3.78</v>
      </c>
      <c r="L85" s="8">
        <v>3.39</v>
      </c>
      <c r="M85" s="8">
        <v>2.33</v>
      </c>
      <c r="N85" s="98" t="s">
        <v>64</v>
      </c>
    </row>
    <row r="86" spans="2:14">
      <c r="B86" s="9">
        <v>1991</v>
      </c>
      <c r="C86" s="8">
        <v>1991</v>
      </c>
      <c r="D86" s="8">
        <v>400</v>
      </c>
      <c r="E86" s="8">
        <v>135</v>
      </c>
      <c r="F86" s="8">
        <v>393</v>
      </c>
      <c r="G86" s="8">
        <v>329</v>
      </c>
      <c r="H86" s="8">
        <v>1.2569999999999999</v>
      </c>
      <c r="J86" s="8">
        <v>1.66</v>
      </c>
      <c r="K86" s="8">
        <v>4.4000000000000004</v>
      </c>
      <c r="L86" s="8">
        <v>3.7</v>
      </c>
      <c r="M86" s="8">
        <v>2.58</v>
      </c>
      <c r="N86" s="98" t="s">
        <v>65</v>
      </c>
    </row>
    <row r="87" spans="2:14">
      <c r="B87" s="9">
        <v>1992</v>
      </c>
      <c r="C87" s="8">
        <v>1992</v>
      </c>
      <c r="D87" s="8">
        <v>375</v>
      </c>
      <c r="E87" s="8">
        <v>115</v>
      </c>
      <c r="F87" s="8">
        <v>440</v>
      </c>
      <c r="G87" s="8">
        <v>312</v>
      </c>
      <c r="H87" s="8">
        <v>1.242</v>
      </c>
      <c r="J87" s="8">
        <v>1.55</v>
      </c>
      <c r="K87" s="8">
        <v>3.75</v>
      </c>
      <c r="L87" s="8">
        <v>4.1399999999999997</v>
      </c>
      <c r="M87" s="8">
        <v>2.44</v>
      </c>
      <c r="N87" s="98" t="s">
        <v>66</v>
      </c>
    </row>
    <row r="88" spans="2:14">
      <c r="B88" s="9">
        <v>1993</v>
      </c>
      <c r="C88" s="8">
        <v>1993</v>
      </c>
      <c r="D88" s="8">
        <v>362</v>
      </c>
      <c r="E88" s="8">
        <v>120</v>
      </c>
      <c r="F88" s="8">
        <v>444</v>
      </c>
      <c r="G88" s="8">
        <v>318</v>
      </c>
      <c r="H88" s="8">
        <v>1.244</v>
      </c>
      <c r="J88" s="8">
        <v>1.5</v>
      </c>
      <c r="K88" s="8">
        <v>3.91</v>
      </c>
      <c r="L88" s="8">
        <v>4.18</v>
      </c>
      <c r="M88" s="8">
        <v>2.4900000000000002</v>
      </c>
      <c r="N88" s="98" t="s">
        <v>67</v>
      </c>
    </row>
    <row r="89" spans="2:14">
      <c r="B89" s="9">
        <v>1994</v>
      </c>
      <c r="C89" s="8">
        <v>1994</v>
      </c>
      <c r="D89" s="8">
        <v>341</v>
      </c>
      <c r="E89" s="8">
        <v>131</v>
      </c>
      <c r="F89" s="8">
        <v>436</v>
      </c>
      <c r="G89" s="8">
        <v>314</v>
      </c>
      <c r="H89" s="8">
        <v>1.222</v>
      </c>
      <c r="J89" s="8">
        <v>1.41</v>
      </c>
      <c r="K89" s="8">
        <v>4.2699999999999996</v>
      </c>
      <c r="L89" s="8">
        <v>4.0999999999999996</v>
      </c>
      <c r="M89" s="8">
        <v>2.46</v>
      </c>
      <c r="N89" s="98" t="s">
        <v>68</v>
      </c>
    </row>
    <row r="90" spans="2:14">
      <c r="B90" s="9">
        <v>1995</v>
      </c>
      <c r="C90" s="8">
        <v>1995</v>
      </c>
      <c r="D90" s="8">
        <v>362</v>
      </c>
      <c r="E90" s="8">
        <v>108</v>
      </c>
      <c r="F90" s="8">
        <v>469</v>
      </c>
      <c r="G90" s="8">
        <v>292</v>
      </c>
      <c r="H90" s="8">
        <v>1.2310000000000001</v>
      </c>
      <c r="J90" s="8">
        <v>1.5</v>
      </c>
      <c r="K90" s="8">
        <v>3.52</v>
      </c>
      <c r="L90" s="8">
        <v>4.41</v>
      </c>
      <c r="M90" s="8">
        <v>2.29</v>
      </c>
      <c r="N90" s="98" t="s">
        <v>69</v>
      </c>
    </row>
    <row r="91" spans="2:14">
      <c r="B91" s="9">
        <v>1996</v>
      </c>
      <c r="C91" s="8">
        <v>1996</v>
      </c>
      <c r="D91" s="8">
        <v>428</v>
      </c>
      <c r="E91" s="8">
        <v>82</v>
      </c>
      <c r="F91" s="8">
        <v>430</v>
      </c>
      <c r="G91" s="8">
        <v>350</v>
      </c>
      <c r="H91" s="8">
        <v>1.29</v>
      </c>
      <c r="J91" s="8">
        <v>1.77</v>
      </c>
      <c r="K91" s="8">
        <v>2.67</v>
      </c>
      <c r="L91" s="8">
        <v>4.04</v>
      </c>
      <c r="M91" s="8">
        <v>2.74</v>
      </c>
      <c r="N91" s="98" t="s">
        <v>70</v>
      </c>
    </row>
    <row r="92" spans="2:14">
      <c r="B92" s="9">
        <v>1997</v>
      </c>
      <c r="C92" s="8">
        <v>1997</v>
      </c>
      <c r="D92" s="8">
        <v>376</v>
      </c>
      <c r="E92" s="8">
        <v>96</v>
      </c>
      <c r="F92" s="8">
        <v>420</v>
      </c>
      <c r="G92" s="8">
        <v>345</v>
      </c>
      <c r="H92" s="8">
        <v>1.2370000000000001</v>
      </c>
      <c r="J92" s="8">
        <v>1.56</v>
      </c>
      <c r="K92" s="8">
        <v>3.13</v>
      </c>
      <c r="L92" s="8">
        <v>3.95</v>
      </c>
      <c r="M92" s="8">
        <v>2.7</v>
      </c>
      <c r="N92" s="98" t="s">
        <v>71</v>
      </c>
    </row>
    <row r="93" spans="2:14">
      <c r="B93" s="9">
        <v>1998</v>
      </c>
      <c r="C93" s="8">
        <v>1998</v>
      </c>
      <c r="D93" s="8">
        <v>386</v>
      </c>
      <c r="E93" s="8">
        <v>85</v>
      </c>
      <c r="F93" s="8">
        <v>360</v>
      </c>
      <c r="G93" s="8">
        <v>291</v>
      </c>
      <c r="H93" s="8">
        <v>1.1220000000000001</v>
      </c>
      <c r="J93" s="8">
        <v>1.6</v>
      </c>
      <c r="K93" s="8">
        <v>2.77</v>
      </c>
      <c r="L93" s="8">
        <v>3.39</v>
      </c>
      <c r="M93" s="8">
        <v>2.2799999999999998</v>
      </c>
      <c r="N93" s="98" t="s">
        <v>72</v>
      </c>
    </row>
    <row r="94" spans="2:14">
      <c r="B94" s="9">
        <v>1999</v>
      </c>
      <c r="C94" s="8">
        <v>1999</v>
      </c>
      <c r="D94" s="8">
        <v>443</v>
      </c>
      <c r="E94" s="8">
        <v>66</v>
      </c>
      <c r="F94" s="8">
        <v>287</v>
      </c>
      <c r="G94" s="8">
        <v>267</v>
      </c>
      <c r="H94" s="8">
        <v>1.0629999999999999</v>
      </c>
      <c r="J94" s="8">
        <v>1.83</v>
      </c>
      <c r="K94" s="8">
        <v>2.15</v>
      </c>
      <c r="L94" s="8">
        <v>2.7</v>
      </c>
      <c r="M94" s="8">
        <v>2.09</v>
      </c>
      <c r="N94" s="98" t="s">
        <v>73</v>
      </c>
    </row>
    <row r="95" spans="2:14">
      <c r="B95" s="9">
        <v>2000</v>
      </c>
      <c r="C95" s="8">
        <v>2000</v>
      </c>
      <c r="D95" s="8">
        <v>466</v>
      </c>
      <c r="E95" s="8">
        <v>69</v>
      </c>
      <c r="F95" s="8">
        <v>221</v>
      </c>
      <c r="G95" s="8">
        <v>288</v>
      </c>
      <c r="H95" s="8">
        <v>1.044</v>
      </c>
      <c r="J95" s="8">
        <v>1.93</v>
      </c>
      <c r="K95" s="8">
        <v>2.25</v>
      </c>
      <c r="L95" s="8">
        <v>2.08</v>
      </c>
      <c r="M95" s="8">
        <v>2.25</v>
      </c>
      <c r="N95" s="98" t="s">
        <v>74</v>
      </c>
    </row>
    <row r="96" spans="2:14">
      <c r="B96" s="9">
        <v>2001</v>
      </c>
      <c r="C96" s="8">
        <v>2001</v>
      </c>
      <c r="D96" s="8">
        <v>519</v>
      </c>
      <c r="E96" s="8">
        <v>52</v>
      </c>
      <c r="F96" s="8">
        <v>182</v>
      </c>
      <c r="G96" s="8">
        <v>274</v>
      </c>
      <c r="H96" s="8">
        <v>1.0269999999999999</v>
      </c>
      <c r="J96" s="8">
        <v>2.15</v>
      </c>
      <c r="K96" s="8">
        <v>1.7</v>
      </c>
      <c r="L96" s="8">
        <v>1.71</v>
      </c>
      <c r="M96" s="8">
        <v>2.14</v>
      </c>
      <c r="N96" s="98" t="s">
        <v>45</v>
      </c>
    </row>
    <row r="98" spans="1:14">
      <c r="B98" s="8" t="s">
        <v>299</v>
      </c>
      <c r="C98" s="8" t="s">
        <v>299</v>
      </c>
      <c r="D98" s="8">
        <v>24.145</v>
      </c>
      <c r="E98" s="8">
        <v>3.0670000000000002</v>
      </c>
      <c r="F98" s="8">
        <v>10.632999999999999</v>
      </c>
      <c r="G98" s="8">
        <v>12.773999999999999</v>
      </c>
      <c r="H98" s="8">
        <v>50.619</v>
      </c>
      <c r="J98" s="8">
        <v>100</v>
      </c>
      <c r="K98" s="8">
        <v>100</v>
      </c>
      <c r="L98" s="8">
        <v>100</v>
      </c>
      <c r="M98" s="8">
        <v>100</v>
      </c>
      <c r="N98" s="98" t="s">
        <v>11</v>
      </c>
    </row>
    <row r="100" spans="1:14">
      <c r="A100" s="8" t="s">
        <v>163</v>
      </c>
      <c r="D100" s="123" t="s">
        <v>307</v>
      </c>
      <c r="E100" s="123"/>
      <c r="F100" s="123" t="s">
        <v>310</v>
      </c>
      <c r="G100" s="123"/>
      <c r="J100" s="123" t="s">
        <v>307</v>
      </c>
      <c r="K100" s="123"/>
      <c r="L100" s="123" t="s">
        <v>310</v>
      </c>
      <c r="M100" s="123"/>
    </row>
    <row r="101" spans="1:14">
      <c r="B101" s="8" t="s">
        <v>75</v>
      </c>
      <c r="C101" s="8" t="s">
        <v>75</v>
      </c>
      <c r="D101" s="1" t="s">
        <v>308</v>
      </c>
      <c r="E101" s="1" t="s">
        <v>309</v>
      </c>
      <c r="F101" s="1" t="s">
        <v>309</v>
      </c>
      <c r="G101" s="1" t="s">
        <v>308</v>
      </c>
      <c r="H101" s="8" t="s">
        <v>299</v>
      </c>
      <c r="J101" s="1" t="s">
        <v>308</v>
      </c>
      <c r="K101" s="1" t="s">
        <v>309</v>
      </c>
      <c r="L101" s="1" t="s">
        <v>309</v>
      </c>
      <c r="M101" s="1" t="s">
        <v>308</v>
      </c>
      <c r="N101" s="98" t="s">
        <v>299</v>
      </c>
    </row>
    <row r="103" spans="1:14">
      <c r="B103" s="5" t="s">
        <v>122</v>
      </c>
      <c r="C103" s="8">
        <v>1</v>
      </c>
      <c r="D103" s="8">
        <v>11.127000000000001</v>
      </c>
      <c r="E103" s="8">
        <v>845</v>
      </c>
      <c r="F103" s="8">
        <v>2.9889999999999999</v>
      </c>
      <c r="G103" s="8">
        <v>4.7670000000000003</v>
      </c>
      <c r="H103" s="8">
        <v>19.728000000000002</v>
      </c>
      <c r="J103" s="8">
        <v>46.08</v>
      </c>
      <c r="K103" s="8">
        <v>27.55</v>
      </c>
      <c r="L103" s="8">
        <v>28.11</v>
      </c>
      <c r="M103" s="8">
        <v>37.32</v>
      </c>
      <c r="N103" s="98" t="s">
        <v>76</v>
      </c>
    </row>
    <row r="104" spans="1:14">
      <c r="B104" s="5" t="s">
        <v>123</v>
      </c>
      <c r="C104" s="8">
        <v>2</v>
      </c>
      <c r="D104" s="8">
        <v>1.377</v>
      </c>
      <c r="E104" s="8">
        <v>173</v>
      </c>
      <c r="F104" s="8">
        <v>523</v>
      </c>
      <c r="G104" s="8">
        <v>558</v>
      </c>
      <c r="H104" s="8">
        <v>2.6309999999999998</v>
      </c>
      <c r="J104" s="8">
        <v>5.7</v>
      </c>
      <c r="K104" s="8">
        <v>5.64</v>
      </c>
      <c r="L104" s="8">
        <v>4.92</v>
      </c>
      <c r="M104" s="8">
        <v>4.37</v>
      </c>
      <c r="N104" s="98" t="s">
        <v>77</v>
      </c>
    </row>
    <row r="105" spans="1:14">
      <c r="B105" s="5" t="s">
        <v>124</v>
      </c>
      <c r="C105" s="8">
        <v>3</v>
      </c>
      <c r="D105" s="8">
        <v>2.9990000000000001</v>
      </c>
      <c r="E105" s="8">
        <v>556</v>
      </c>
      <c r="F105" s="8">
        <v>1.675</v>
      </c>
      <c r="G105" s="8">
        <v>1.5740000000000001</v>
      </c>
      <c r="H105" s="8">
        <v>6.8040000000000003</v>
      </c>
      <c r="J105" s="8">
        <v>12.42</v>
      </c>
      <c r="K105" s="8">
        <v>18.13</v>
      </c>
      <c r="L105" s="8">
        <v>15.75</v>
      </c>
      <c r="M105" s="8">
        <v>12.32</v>
      </c>
      <c r="N105" s="98" t="s">
        <v>78</v>
      </c>
    </row>
    <row r="106" spans="1:14">
      <c r="B106" s="5" t="s">
        <v>125</v>
      </c>
      <c r="C106" s="8">
        <v>4</v>
      </c>
      <c r="D106" s="8">
        <v>170</v>
      </c>
      <c r="E106" s="8">
        <v>16</v>
      </c>
      <c r="F106" s="8">
        <v>44</v>
      </c>
      <c r="G106" s="8">
        <v>83</v>
      </c>
      <c r="H106" s="8">
        <v>313</v>
      </c>
      <c r="J106" s="8">
        <v>0.7</v>
      </c>
      <c r="K106" s="8">
        <v>0.52</v>
      </c>
      <c r="L106" s="8">
        <v>0.41</v>
      </c>
      <c r="M106" s="8">
        <v>0.65</v>
      </c>
      <c r="N106" s="98" t="s">
        <v>79</v>
      </c>
    </row>
    <row r="107" spans="1:14">
      <c r="B107" s="5" t="s">
        <v>126</v>
      </c>
      <c r="C107" s="8">
        <v>5</v>
      </c>
      <c r="D107" s="8">
        <v>1.226</v>
      </c>
      <c r="E107" s="8">
        <v>121</v>
      </c>
      <c r="F107" s="8">
        <v>437</v>
      </c>
      <c r="G107" s="8">
        <v>637</v>
      </c>
      <c r="H107" s="8">
        <v>2.4209999999999998</v>
      </c>
      <c r="J107" s="8">
        <v>5.08</v>
      </c>
      <c r="K107" s="8">
        <v>3.95</v>
      </c>
      <c r="L107" s="8">
        <v>4.1100000000000003</v>
      </c>
      <c r="M107" s="8">
        <v>4.99</v>
      </c>
      <c r="N107" s="98" t="s">
        <v>80</v>
      </c>
    </row>
    <row r="108" spans="1:14">
      <c r="B108" s="5" t="s">
        <v>127</v>
      </c>
      <c r="C108" s="8">
        <v>6</v>
      </c>
      <c r="D108" s="8">
        <v>7.2460000000000004</v>
      </c>
      <c r="E108" s="8">
        <v>1.3560000000000001</v>
      </c>
      <c r="F108" s="8">
        <v>4.9649999999999999</v>
      </c>
      <c r="G108" s="8">
        <v>5.1550000000000002</v>
      </c>
      <c r="H108" s="8">
        <v>18.722000000000001</v>
      </c>
      <c r="J108" s="8">
        <v>30.01</v>
      </c>
      <c r="K108" s="8">
        <v>44.21</v>
      </c>
      <c r="L108" s="8">
        <v>46.69</v>
      </c>
      <c r="M108" s="8">
        <v>40.36</v>
      </c>
      <c r="N108" s="98" t="s">
        <v>81</v>
      </c>
    </row>
    <row r="110" spans="1:14">
      <c r="B110" s="8" t="s">
        <v>299</v>
      </c>
      <c r="C110" s="8" t="s">
        <v>299</v>
      </c>
      <c r="D110" s="8">
        <v>24.145</v>
      </c>
      <c r="E110" s="8">
        <v>3.0670000000000002</v>
      </c>
      <c r="F110" s="8">
        <v>10.632999999999999</v>
      </c>
      <c r="G110" s="8">
        <v>12.773999999999999</v>
      </c>
      <c r="H110" s="8">
        <v>50.619</v>
      </c>
      <c r="J110" s="8">
        <v>100</v>
      </c>
      <c r="K110" s="8">
        <v>100</v>
      </c>
      <c r="L110" s="8">
        <v>100</v>
      </c>
      <c r="M110" s="8">
        <v>100</v>
      </c>
      <c r="N110" s="98" t="s">
        <v>11</v>
      </c>
    </row>
    <row r="112" spans="1:14">
      <c r="A112" s="8" t="s">
        <v>164</v>
      </c>
      <c r="D112" s="123" t="s">
        <v>307</v>
      </c>
      <c r="E112" s="123"/>
      <c r="F112" s="123" t="s">
        <v>310</v>
      </c>
      <c r="G112" s="123"/>
      <c r="J112" s="123" t="s">
        <v>307</v>
      </c>
      <c r="K112" s="123"/>
      <c r="L112" s="123" t="s">
        <v>310</v>
      </c>
      <c r="M112" s="123"/>
    </row>
    <row r="113" spans="2:14">
      <c r="B113" s="8" t="s">
        <v>82</v>
      </c>
      <c r="C113" s="8" t="s">
        <v>82</v>
      </c>
      <c r="D113" s="1" t="s">
        <v>308</v>
      </c>
      <c r="E113" s="1" t="s">
        <v>309</v>
      </c>
      <c r="F113" s="1" t="s">
        <v>309</v>
      </c>
      <c r="G113" s="1" t="s">
        <v>308</v>
      </c>
      <c r="H113" s="8" t="s">
        <v>299</v>
      </c>
      <c r="J113" s="1" t="s">
        <v>308</v>
      </c>
      <c r="K113" s="1" t="s">
        <v>309</v>
      </c>
      <c r="L113" s="1" t="s">
        <v>309</v>
      </c>
      <c r="M113" s="1" t="s">
        <v>308</v>
      </c>
      <c r="N113" s="98" t="s">
        <v>299</v>
      </c>
    </row>
    <row r="115" spans="2:14" ht="26.5" customHeight="1">
      <c r="B115" s="7" t="s">
        <v>128</v>
      </c>
      <c r="C115" s="8">
        <v>1</v>
      </c>
      <c r="D115" s="8">
        <v>663</v>
      </c>
      <c r="E115" s="8">
        <v>28</v>
      </c>
      <c r="F115" s="8">
        <v>294</v>
      </c>
      <c r="G115" s="8">
        <v>457</v>
      </c>
      <c r="H115" s="8">
        <v>1.4419999999999999</v>
      </c>
      <c r="J115" s="8">
        <v>2.75</v>
      </c>
      <c r="K115" s="8">
        <v>0.91</v>
      </c>
      <c r="L115" s="8">
        <v>2.76</v>
      </c>
      <c r="M115" s="8">
        <v>3.58</v>
      </c>
      <c r="N115" s="98" t="s">
        <v>83</v>
      </c>
    </row>
    <row r="116" spans="2:14" ht="26.5" customHeight="1">
      <c r="B116" s="7" t="s">
        <v>129</v>
      </c>
      <c r="C116" s="8">
        <v>2</v>
      </c>
      <c r="D116" s="8">
        <v>1.093</v>
      </c>
      <c r="E116" s="8">
        <v>71</v>
      </c>
      <c r="F116" s="8">
        <v>405</v>
      </c>
      <c r="G116" s="8">
        <v>670</v>
      </c>
      <c r="H116" s="8">
        <v>2.2389999999999999</v>
      </c>
      <c r="J116" s="8">
        <v>4.53</v>
      </c>
      <c r="K116" s="8">
        <v>2.31</v>
      </c>
      <c r="L116" s="8">
        <v>3.81</v>
      </c>
      <c r="M116" s="8">
        <v>5.25</v>
      </c>
      <c r="N116" s="98" t="s">
        <v>84</v>
      </c>
    </row>
    <row r="117" spans="2:14" ht="26.5" customHeight="1">
      <c r="B117" s="7" t="s">
        <v>130</v>
      </c>
      <c r="C117" s="8">
        <v>3</v>
      </c>
      <c r="D117" s="8">
        <v>1.905</v>
      </c>
      <c r="E117" s="8">
        <v>184</v>
      </c>
      <c r="F117" s="8">
        <v>747</v>
      </c>
      <c r="G117" s="8">
        <v>1.1619999999999999</v>
      </c>
      <c r="H117" s="8">
        <v>3.9980000000000002</v>
      </c>
      <c r="J117" s="8">
        <v>7.89</v>
      </c>
      <c r="K117" s="8">
        <v>6</v>
      </c>
      <c r="L117" s="8">
        <v>7.03</v>
      </c>
      <c r="M117" s="8">
        <v>9.1</v>
      </c>
      <c r="N117" s="98" t="s">
        <v>85</v>
      </c>
    </row>
    <row r="118" spans="2:14" ht="26.5" customHeight="1">
      <c r="B118" s="7" t="s">
        <v>131</v>
      </c>
      <c r="C118" s="8">
        <v>11</v>
      </c>
      <c r="D118" s="8">
        <v>271</v>
      </c>
      <c r="E118" s="8">
        <v>22</v>
      </c>
      <c r="F118" s="8">
        <v>77</v>
      </c>
      <c r="G118" s="8">
        <v>137</v>
      </c>
      <c r="H118" s="8">
        <v>507</v>
      </c>
      <c r="J118" s="8">
        <v>1.1200000000000001</v>
      </c>
      <c r="K118" s="8">
        <v>0.72</v>
      </c>
      <c r="L118" s="8">
        <v>0.72</v>
      </c>
      <c r="M118" s="8">
        <v>1.07</v>
      </c>
      <c r="N118" s="98" t="s">
        <v>86</v>
      </c>
    </row>
    <row r="119" spans="2:14" ht="26.5" customHeight="1">
      <c r="B119" s="7" t="s">
        <v>132</v>
      </c>
      <c r="C119" s="8">
        <v>12</v>
      </c>
      <c r="D119" s="8">
        <v>1.7170000000000001</v>
      </c>
      <c r="E119" s="8">
        <v>179</v>
      </c>
      <c r="F119" s="8">
        <v>633</v>
      </c>
      <c r="G119" s="8">
        <v>952</v>
      </c>
      <c r="H119" s="8">
        <v>3.4809999999999999</v>
      </c>
      <c r="J119" s="8">
        <v>7.11</v>
      </c>
      <c r="K119" s="8">
        <v>5.84</v>
      </c>
      <c r="L119" s="8">
        <v>5.95</v>
      </c>
      <c r="M119" s="8">
        <v>7.45</v>
      </c>
      <c r="N119" s="98" t="s">
        <v>87</v>
      </c>
    </row>
    <row r="120" spans="2:14" ht="26.5" customHeight="1">
      <c r="B120" s="7" t="s">
        <v>133</v>
      </c>
      <c r="C120" s="8">
        <v>13</v>
      </c>
      <c r="D120" s="8">
        <v>4.5389999999999997</v>
      </c>
      <c r="E120" s="8">
        <v>473</v>
      </c>
      <c r="F120" s="8">
        <v>1.6</v>
      </c>
      <c r="G120" s="8">
        <v>2.363</v>
      </c>
      <c r="H120" s="8">
        <v>8.9749999999999996</v>
      </c>
      <c r="J120" s="8">
        <v>18.8</v>
      </c>
      <c r="K120" s="8">
        <v>15.42</v>
      </c>
      <c r="L120" s="8">
        <v>15.05</v>
      </c>
      <c r="M120" s="8">
        <v>18.5</v>
      </c>
      <c r="N120" s="98" t="s">
        <v>88</v>
      </c>
    </row>
    <row r="121" spans="2:14" ht="26.5" customHeight="1">
      <c r="B121" s="7" t="s">
        <v>134</v>
      </c>
      <c r="C121" s="8">
        <v>14</v>
      </c>
      <c r="D121" s="8">
        <v>3.028</v>
      </c>
      <c r="E121" s="8">
        <v>446</v>
      </c>
      <c r="F121" s="8">
        <v>1.71</v>
      </c>
      <c r="G121" s="8">
        <v>1.62</v>
      </c>
      <c r="H121" s="8">
        <v>6.8040000000000003</v>
      </c>
      <c r="J121" s="8">
        <v>12.54</v>
      </c>
      <c r="K121" s="8">
        <v>14.54</v>
      </c>
      <c r="L121" s="8">
        <v>16.079999999999998</v>
      </c>
      <c r="M121" s="8">
        <v>12.68</v>
      </c>
      <c r="N121" s="98" t="s">
        <v>78</v>
      </c>
    </row>
    <row r="122" spans="2:14" ht="26.5" customHeight="1">
      <c r="B122" s="7" t="s">
        <v>135</v>
      </c>
      <c r="C122" s="8">
        <v>15</v>
      </c>
      <c r="D122" s="8">
        <v>2.0619999999999998</v>
      </c>
      <c r="E122" s="8">
        <v>289</v>
      </c>
      <c r="F122" s="8">
        <v>912</v>
      </c>
      <c r="G122" s="8">
        <v>1.1240000000000001</v>
      </c>
      <c r="H122" s="8">
        <v>4.3869999999999996</v>
      </c>
      <c r="J122" s="8">
        <v>8.5399999999999991</v>
      </c>
      <c r="K122" s="8">
        <v>9.42</v>
      </c>
      <c r="L122" s="8">
        <v>8.58</v>
      </c>
      <c r="M122" s="8">
        <v>8.8000000000000007</v>
      </c>
      <c r="N122" s="98" t="s">
        <v>89</v>
      </c>
    </row>
    <row r="123" spans="2:14" ht="26.5" customHeight="1">
      <c r="B123" s="7" t="s">
        <v>136</v>
      </c>
      <c r="C123" s="8">
        <v>16</v>
      </c>
      <c r="D123" s="8">
        <v>2.8439999999999999</v>
      </c>
      <c r="E123" s="8">
        <v>401</v>
      </c>
      <c r="F123" s="8">
        <v>1.1040000000000001</v>
      </c>
      <c r="G123" s="8">
        <v>1.3839999999999999</v>
      </c>
      <c r="H123" s="8">
        <v>5.7329999999999997</v>
      </c>
      <c r="J123" s="8">
        <v>11.78</v>
      </c>
      <c r="K123" s="8">
        <v>13.07</v>
      </c>
      <c r="L123" s="8">
        <v>10.38</v>
      </c>
      <c r="M123" s="8">
        <v>10.83</v>
      </c>
      <c r="N123" s="98" t="s">
        <v>90</v>
      </c>
    </row>
    <row r="124" spans="2:14" ht="26.5" customHeight="1">
      <c r="B124" s="7" t="s">
        <v>137</v>
      </c>
      <c r="C124" s="8">
        <v>17</v>
      </c>
      <c r="D124" s="8">
        <v>2.754</v>
      </c>
      <c r="E124" s="8">
        <v>424</v>
      </c>
      <c r="F124" s="8">
        <v>1.3879999999999999</v>
      </c>
      <c r="G124" s="8">
        <v>1.274</v>
      </c>
      <c r="H124" s="8">
        <v>5.84</v>
      </c>
      <c r="J124" s="8">
        <v>11.41</v>
      </c>
      <c r="K124" s="8">
        <v>13.82</v>
      </c>
      <c r="L124" s="8">
        <v>13.05</v>
      </c>
      <c r="M124" s="8">
        <v>9.9700000000000006</v>
      </c>
      <c r="N124" s="98" t="s">
        <v>91</v>
      </c>
    </row>
    <row r="125" spans="2:14" ht="26.5" customHeight="1">
      <c r="B125" s="7" t="s">
        <v>138</v>
      </c>
      <c r="C125" s="8">
        <v>18</v>
      </c>
      <c r="D125" s="8">
        <v>2.9660000000000002</v>
      </c>
      <c r="E125" s="8">
        <v>506</v>
      </c>
      <c r="F125" s="8">
        <v>1.643</v>
      </c>
      <c r="G125" s="8">
        <v>1.506</v>
      </c>
      <c r="H125" s="8">
        <v>6.6210000000000004</v>
      </c>
      <c r="J125" s="8">
        <v>12.28</v>
      </c>
      <c r="K125" s="8">
        <v>16.5</v>
      </c>
      <c r="L125" s="8">
        <v>15.45</v>
      </c>
      <c r="M125" s="8">
        <v>11.79</v>
      </c>
      <c r="N125" s="98" t="s">
        <v>92</v>
      </c>
    </row>
    <row r="126" spans="2:14" ht="26.5" customHeight="1">
      <c r="B126" s="7" t="s">
        <v>139</v>
      </c>
      <c r="C126" s="8">
        <v>19</v>
      </c>
      <c r="D126" s="8">
        <v>303</v>
      </c>
      <c r="E126" s="8">
        <v>44</v>
      </c>
      <c r="F126" s="8">
        <v>120</v>
      </c>
      <c r="G126" s="8">
        <v>125</v>
      </c>
      <c r="H126" s="8">
        <v>592</v>
      </c>
      <c r="J126" s="8">
        <v>1.25</v>
      </c>
      <c r="K126" s="8">
        <v>1.43</v>
      </c>
      <c r="L126" s="8">
        <v>1.1299999999999999</v>
      </c>
      <c r="M126" s="8">
        <v>0.98</v>
      </c>
      <c r="N126" s="98" t="s">
        <v>93</v>
      </c>
    </row>
    <row r="128" spans="2:14">
      <c r="B128" s="8" t="s">
        <v>299</v>
      </c>
      <c r="C128" s="8" t="s">
        <v>299</v>
      </c>
      <c r="D128" s="8">
        <v>24.145</v>
      </c>
      <c r="E128" s="8">
        <v>3.0670000000000002</v>
      </c>
      <c r="F128" s="8">
        <v>10.632999999999999</v>
      </c>
      <c r="G128" s="8">
        <v>12.773999999999999</v>
      </c>
      <c r="H128" s="8">
        <v>50.619</v>
      </c>
      <c r="J128" s="8">
        <v>100</v>
      </c>
      <c r="K128" s="8">
        <v>100</v>
      </c>
      <c r="L128" s="8">
        <v>100</v>
      </c>
      <c r="M128" s="8">
        <v>100</v>
      </c>
      <c r="N128" s="98" t="s">
        <v>11</v>
      </c>
    </row>
    <row r="130" spans="1:14">
      <c r="A130" s="8" t="s">
        <v>165</v>
      </c>
      <c r="D130" s="123" t="s">
        <v>307</v>
      </c>
      <c r="E130" s="123"/>
      <c r="F130" s="123" t="s">
        <v>310</v>
      </c>
      <c r="G130" s="123"/>
    </row>
    <row r="131" spans="1:14">
      <c r="B131" s="8" t="s">
        <v>94</v>
      </c>
      <c r="C131" s="8" t="s">
        <v>94</v>
      </c>
      <c r="D131" s="1" t="s">
        <v>308</v>
      </c>
      <c r="E131" s="1" t="s">
        <v>309</v>
      </c>
      <c r="F131" s="1" t="s">
        <v>309</v>
      </c>
      <c r="G131" s="1" t="s">
        <v>308</v>
      </c>
      <c r="H131" s="8" t="s">
        <v>299</v>
      </c>
      <c r="J131" s="8" t="s">
        <v>1</v>
      </c>
      <c r="K131" s="8" t="s">
        <v>2</v>
      </c>
      <c r="L131" s="8" t="s">
        <v>3</v>
      </c>
      <c r="M131" s="8" t="s">
        <v>4</v>
      </c>
      <c r="N131" s="98" t="s">
        <v>299</v>
      </c>
    </row>
    <row r="133" spans="1:14" ht="39">
      <c r="B133" s="5" t="s">
        <v>140</v>
      </c>
      <c r="C133" s="8">
        <v>11</v>
      </c>
      <c r="D133" s="8">
        <v>16.378</v>
      </c>
      <c r="E133" s="8">
        <v>2.0870000000000002</v>
      </c>
      <c r="F133" s="8">
        <v>6.048</v>
      </c>
      <c r="G133" s="8">
        <v>7.9610000000000003</v>
      </c>
      <c r="H133" s="8">
        <v>32.473999999999997</v>
      </c>
      <c r="J133" s="8">
        <v>67.83</v>
      </c>
      <c r="K133" s="8">
        <v>68.05</v>
      </c>
      <c r="L133" s="8">
        <v>56.88</v>
      </c>
      <c r="M133" s="8">
        <v>62.32</v>
      </c>
      <c r="N133" s="98" t="s">
        <v>95</v>
      </c>
    </row>
    <row r="134" spans="1:14">
      <c r="B134" s="5" t="s">
        <v>141</v>
      </c>
      <c r="C134" s="8">
        <v>12</v>
      </c>
      <c r="D134" s="8">
        <v>3.14</v>
      </c>
      <c r="E134" s="8">
        <v>442</v>
      </c>
      <c r="F134" s="8">
        <v>1.7889999999999999</v>
      </c>
      <c r="G134" s="8">
        <v>1.9490000000000001</v>
      </c>
      <c r="H134" s="8">
        <v>7.32</v>
      </c>
      <c r="J134" s="8">
        <v>13</v>
      </c>
      <c r="K134" s="8">
        <v>14.41</v>
      </c>
      <c r="L134" s="8">
        <v>16.82</v>
      </c>
      <c r="M134" s="8">
        <v>15.26</v>
      </c>
      <c r="N134" s="98" t="s">
        <v>96</v>
      </c>
    </row>
    <row r="135" spans="1:14">
      <c r="B135" s="5" t="s">
        <v>142</v>
      </c>
      <c r="C135" s="8">
        <v>21</v>
      </c>
      <c r="D135" s="8">
        <v>85</v>
      </c>
      <c r="E135" s="8">
        <v>5</v>
      </c>
      <c r="F135" s="8">
        <v>11</v>
      </c>
      <c r="G135" s="8">
        <v>27</v>
      </c>
      <c r="H135" s="8">
        <v>128</v>
      </c>
      <c r="J135" s="8">
        <v>0.35</v>
      </c>
      <c r="K135" s="8">
        <v>0.16</v>
      </c>
      <c r="L135" s="8">
        <v>0.1</v>
      </c>
      <c r="M135" s="8">
        <v>0.21</v>
      </c>
      <c r="N135" s="98" t="s">
        <v>97</v>
      </c>
    </row>
    <row r="136" spans="1:14">
      <c r="B136" s="5" t="s">
        <v>143</v>
      </c>
      <c r="C136" s="8">
        <v>22</v>
      </c>
      <c r="D136" s="8">
        <v>2.177</v>
      </c>
      <c r="E136" s="8">
        <v>362</v>
      </c>
      <c r="F136" s="8">
        <v>1.7549999999999999</v>
      </c>
      <c r="G136" s="8">
        <v>1.417</v>
      </c>
      <c r="H136" s="8">
        <v>5.7110000000000003</v>
      </c>
      <c r="J136" s="8">
        <v>9.02</v>
      </c>
      <c r="K136" s="8">
        <v>11.8</v>
      </c>
      <c r="L136" s="8">
        <v>16.510000000000002</v>
      </c>
      <c r="M136" s="8">
        <v>11.09</v>
      </c>
      <c r="N136" s="98" t="s">
        <v>98</v>
      </c>
    </row>
    <row r="137" spans="1:14">
      <c r="B137" s="5" t="s">
        <v>144</v>
      </c>
      <c r="C137" s="8">
        <v>24</v>
      </c>
      <c r="D137" s="8">
        <v>1.2549999999999999</v>
      </c>
      <c r="E137" s="8">
        <v>75</v>
      </c>
      <c r="F137" s="8">
        <v>430</v>
      </c>
      <c r="G137" s="8">
        <v>588</v>
      </c>
      <c r="H137" s="8">
        <v>2.3479999999999999</v>
      </c>
      <c r="J137" s="8">
        <v>5.2</v>
      </c>
      <c r="K137" s="8">
        <v>2.4500000000000002</v>
      </c>
      <c r="L137" s="8">
        <v>4.04</v>
      </c>
      <c r="M137" s="8">
        <v>4.5999999999999996</v>
      </c>
      <c r="N137" s="98" t="s">
        <v>99</v>
      </c>
    </row>
    <row r="138" spans="1:14">
      <c r="B138" s="5" t="s">
        <v>145</v>
      </c>
      <c r="C138" s="8">
        <v>25</v>
      </c>
      <c r="D138" s="8">
        <v>1.1100000000000001</v>
      </c>
      <c r="E138" s="8">
        <v>96</v>
      </c>
      <c r="F138" s="8">
        <v>600</v>
      </c>
      <c r="G138" s="8">
        <v>832</v>
      </c>
      <c r="H138" s="8">
        <v>2.6379999999999999</v>
      </c>
      <c r="J138" s="8">
        <v>4.5999999999999996</v>
      </c>
      <c r="K138" s="8">
        <v>3.13</v>
      </c>
      <c r="L138" s="8">
        <v>5.64</v>
      </c>
      <c r="M138" s="8">
        <v>6.51</v>
      </c>
      <c r="N138" s="98" t="s">
        <v>100</v>
      </c>
    </row>
    <row r="139" spans="1:14" ht="26">
      <c r="B139" s="5" t="s">
        <v>146</v>
      </c>
    </row>
    <row r="140" spans="1:14">
      <c r="B140" s="8" t="s">
        <v>299</v>
      </c>
      <c r="C140" s="8" t="s">
        <v>299</v>
      </c>
      <c r="D140" s="8">
        <v>24.145</v>
      </c>
      <c r="E140" s="8">
        <v>3.0670000000000002</v>
      </c>
      <c r="F140" s="8">
        <v>10.632999999999999</v>
      </c>
      <c r="G140" s="8">
        <v>12.773999999999999</v>
      </c>
      <c r="H140" s="8">
        <v>50.619</v>
      </c>
      <c r="J140" s="8">
        <v>100</v>
      </c>
      <c r="K140" s="8">
        <v>100</v>
      </c>
      <c r="L140" s="8">
        <v>100</v>
      </c>
      <c r="M140" s="8">
        <v>100</v>
      </c>
      <c r="N140" s="98" t="s">
        <v>11</v>
      </c>
    </row>
    <row r="142" spans="1:14">
      <c r="A142" s="8" t="s">
        <v>166</v>
      </c>
      <c r="D142" s="123" t="s">
        <v>307</v>
      </c>
      <c r="E142" s="123"/>
      <c r="F142" s="123" t="s">
        <v>310</v>
      </c>
      <c r="G142" s="123"/>
      <c r="J142" s="123" t="s">
        <v>168</v>
      </c>
      <c r="K142" s="123"/>
      <c r="L142" s="123" t="s">
        <v>169</v>
      </c>
      <c r="M142" s="123"/>
    </row>
    <row r="143" spans="1:14">
      <c r="B143" s="8" t="s">
        <v>101</v>
      </c>
      <c r="C143" s="8" t="s">
        <v>101</v>
      </c>
      <c r="D143" s="1" t="s">
        <v>308</v>
      </c>
      <c r="E143" s="1" t="s">
        <v>309</v>
      </c>
      <c r="F143" s="1" t="s">
        <v>309</v>
      </c>
      <c r="G143" s="1" t="s">
        <v>308</v>
      </c>
      <c r="H143" s="8" t="s">
        <v>299</v>
      </c>
      <c r="J143" s="1" t="s">
        <v>308</v>
      </c>
      <c r="K143" s="1" t="s">
        <v>309</v>
      </c>
      <c r="L143" s="1" t="s">
        <v>170</v>
      </c>
      <c r="M143" s="1" t="s">
        <v>167</v>
      </c>
      <c r="N143" s="98" t="s">
        <v>299</v>
      </c>
    </row>
    <row r="145" spans="2:14">
      <c r="B145" s="5" t="s">
        <v>147</v>
      </c>
      <c r="C145" s="8">
        <v>11</v>
      </c>
      <c r="D145" s="8">
        <v>6636</v>
      </c>
      <c r="E145" s="8">
        <v>678</v>
      </c>
      <c r="F145" s="8">
        <v>3067</v>
      </c>
      <c r="G145" s="8">
        <v>5626</v>
      </c>
      <c r="H145" s="8">
        <f>SUM(D145:G145)</f>
        <v>16007</v>
      </c>
      <c r="J145" s="8">
        <v>27.48</v>
      </c>
      <c r="K145" s="8">
        <v>22.11</v>
      </c>
      <c r="L145" s="8">
        <v>28.84</v>
      </c>
      <c r="M145" s="8">
        <v>44.04</v>
      </c>
      <c r="N145" s="98" t="s">
        <v>102</v>
      </c>
    </row>
    <row r="146" spans="2:14">
      <c r="B146" s="5" t="s">
        <v>148</v>
      </c>
      <c r="C146" s="8">
        <v>24</v>
      </c>
      <c r="D146" s="8">
        <v>942</v>
      </c>
      <c r="E146" s="8">
        <v>115</v>
      </c>
      <c r="F146" s="8">
        <v>442</v>
      </c>
      <c r="G146" s="8">
        <v>286</v>
      </c>
      <c r="H146" s="8">
        <f t="shared" ref="H146:H156" si="0">SUM(D146:G146)</f>
        <v>1785</v>
      </c>
      <c r="J146" s="8">
        <v>3.9</v>
      </c>
      <c r="K146" s="8">
        <v>3.75</v>
      </c>
      <c r="L146" s="8">
        <v>4.16</v>
      </c>
      <c r="M146" s="8">
        <v>2.2400000000000002</v>
      </c>
      <c r="N146" s="98" t="s">
        <v>103</v>
      </c>
    </row>
    <row r="147" spans="2:14">
      <c r="B147" s="5" t="s">
        <v>149</v>
      </c>
      <c r="C147" s="8">
        <v>27</v>
      </c>
      <c r="D147" s="8">
        <v>833</v>
      </c>
      <c r="E147" s="8">
        <v>115</v>
      </c>
      <c r="F147" s="8">
        <v>281</v>
      </c>
      <c r="G147" s="8">
        <v>276</v>
      </c>
      <c r="H147" s="8">
        <f t="shared" si="0"/>
        <v>1505</v>
      </c>
      <c r="J147" s="8">
        <v>3.45</v>
      </c>
      <c r="K147" s="8">
        <v>3.75</v>
      </c>
      <c r="L147" s="8">
        <v>2.64</v>
      </c>
      <c r="M147" s="8">
        <v>2.16</v>
      </c>
      <c r="N147" s="98" t="s">
        <v>104</v>
      </c>
    </row>
    <row r="148" spans="2:14">
      <c r="B148" s="5" t="s">
        <v>150</v>
      </c>
      <c r="C148" s="8">
        <v>28</v>
      </c>
      <c r="D148" s="8">
        <v>680</v>
      </c>
      <c r="E148" s="8">
        <v>122</v>
      </c>
      <c r="F148" s="8">
        <v>286</v>
      </c>
      <c r="G148" s="8">
        <v>232</v>
      </c>
      <c r="H148" s="8">
        <f t="shared" si="0"/>
        <v>1320</v>
      </c>
      <c r="J148" s="8">
        <v>2.82</v>
      </c>
      <c r="K148" s="8">
        <v>3.98</v>
      </c>
      <c r="L148" s="8">
        <v>2.69</v>
      </c>
      <c r="M148" s="8">
        <v>1.82</v>
      </c>
      <c r="N148" s="98" t="s">
        <v>105</v>
      </c>
    </row>
    <row r="149" spans="2:14">
      <c r="B149" s="5" t="s">
        <v>151</v>
      </c>
      <c r="C149" s="8">
        <v>32</v>
      </c>
      <c r="D149" s="8">
        <v>1705</v>
      </c>
      <c r="E149" s="8">
        <v>203</v>
      </c>
      <c r="F149" s="8">
        <v>534</v>
      </c>
      <c r="G149" s="8">
        <v>579</v>
      </c>
      <c r="H149" s="8">
        <f t="shared" si="0"/>
        <v>3021</v>
      </c>
      <c r="J149" s="8">
        <v>7.06</v>
      </c>
      <c r="K149" s="8">
        <v>6.62</v>
      </c>
      <c r="L149" s="8">
        <v>5.0199999999999996</v>
      </c>
      <c r="M149" s="8">
        <v>4.53</v>
      </c>
      <c r="N149" s="98" t="s">
        <v>106</v>
      </c>
    </row>
    <row r="150" spans="2:14">
      <c r="B150" s="5" t="s">
        <v>152</v>
      </c>
      <c r="C150" s="8">
        <v>44</v>
      </c>
      <c r="D150" s="8">
        <v>2027</v>
      </c>
      <c r="E150" s="8">
        <v>261</v>
      </c>
      <c r="F150" s="8">
        <v>828</v>
      </c>
      <c r="G150" s="8">
        <v>1023</v>
      </c>
      <c r="H150" s="8">
        <f t="shared" si="0"/>
        <v>4139</v>
      </c>
      <c r="J150" s="8">
        <v>8.4</v>
      </c>
      <c r="K150" s="8">
        <v>8.51</v>
      </c>
      <c r="L150" s="8">
        <v>7.79</v>
      </c>
      <c r="M150" s="8">
        <v>8.01</v>
      </c>
      <c r="N150" s="98" t="s">
        <v>107</v>
      </c>
    </row>
    <row r="151" spans="2:14">
      <c r="B151" s="5" t="s">
        <v>153</v>
      </c>
      <c r="C151" s="8">
        <v>52</v>
      </c>
      <c r="D151" s="8">
        <v>938</v>
      </c>
      <c r="E151" s="8">
        <v>173</v>
      </c>
      <c r="F151" s="8">
        <v>379</v>
      </c>
      <c r="G151" s="8">
        <v>174</v>
      </c>
      <c r="H151" s="8">
        <f t="shared" si="0"/>
        <v>1664</v>
      </c>
      <c r="J151" s="8">
        <v>3.88</v>
      </c>
      <c r="K151" s="8">
        <v>5.64</v>
      </c>
      <c r="L151" s="8">
        <v>3.56</v>
      </c>
      <c r="M151" s="8">
        <v>1.36</v>
      </c>
      <c r="N151" s="98" t="s">
        <v>108</v>
      </c>
    </row>
    <row r="152" spans="2:14">
      <c r="B152" s="5" t="s">
        <v>328</v>
      </c>
      <c r="C152" s="8">
        <v>53</v>
      </c>
      <c r="D152" s="8">
        <v>881</v>
      </c>
      <c r="E152" s="8">
        <v>154</v>
      </c>
      <c r="F152" s="8">
        <v>289</v>
      </c>
      <c r="G152" s="8">
        <v>156</v>
      </c>
      <c r="H152" s="8">
        <f t="shared" si="0"/>
        <v>1480</v>
      </c>
      <c r="J152" s="8">
        <v>3.65</v>
      </c>
      <c r="K152" s="8">
        <v>5.0199999999999996</v>
      </c>
      <c r="L152" s="8">
        <v>2.72</v>
      </c>
      <c r="M152" s="8">
        <v>1.22</v>
      </c>
      <c r="N152" s="98" t="s">
        <v>58</v>
      </c>
    </row>
    <row r="153" spans="2:14">
      <c r="B153" s="5" t="s">
        <v>154</v>
      </c>
      <c r="C153" s="8">
        <v>75</v>
      </c>
      <c r="D153" s="8">
        <v>1830</v>
      </c>
      <c r="E153" s="8">
        <v>273</v>
      </c>
      <c r="F153" s="8">
        <v>869</v>
      </c>
      <c r="G153" s="8">
        <v>568</v>
      </c>
      <c r="H153" s="8">
        <f t="shared" si="0"/>
        <v>3540</v>
      </c>
      <c r="J153" s="8">
        <v>7.58</v>
      </c>
      <c r="K153" s="8">
        <v>8.9</v>
      </c>
      <c r="L153" s="8">
        <v>8.17</v>
      </c>
      <c r="M153" s="8">
        <v>4.45</v>
      </c>
      <c r="N153" s="98" t="s">
        <v>109</v>
      </c>
    </row>
    <row r="154" spans="2:14">
      <c r="B154" s="5" t="s">
        <v>155</v>
      </c>
      <c r="C154" s="8">
        <v>76</v>
      </c>
      <c r="D154" s="8">
        <v>2199</v>
      </c>
      <c r="E154" s="8">
        <v>277</v>
      </c>
      <c r="F154" s="8">
        <v>1301</v>
      </c>
      <c r="G154" s="8">
        <v>1384</v>
      </c>
      <c r="H154" s="8">
        <f t="shared" si="0"/>
        <v>5161</v>
      </c>
      <c r="J154" s="8">
        <v>9.11</v>
      </c>
      <c r="K154" s="8">
        <v>9.0299999999999994</v>
      </c>
      <c r="L154" s="8">
        <v>12.24</v>
      </c>
      <c r="M154" s="8">
        <v>10.83</v>
      </c>
      <c r="N154" s="98" t="s">
        <v>110</v>
      </c>
    </row>
    <row r="155" spans="2:14">
      <c r="B155" s="5" t="s">
        <v>156</v>
      </c>
      <c r="C155" s="8">
        <v>84</v>
      </c>
      <c r="D155" s="8">
        <v>3387</v>
      </c>
      <c r="E155" s="8">
        <v>462</v>
      </c>
      <c r="F155" s="8">
        <v>1275</v>
      </c>
      <c r="G155" s="8">
        <v>1098</v>
      </c>
      <c r="H155" s="8">
        <f t="shared" si="0"/>
        <v>6222</v>
      </c>
      <c r="J155" s="8">
        <v>14.03</v>
      </c>
      <c r="K155" s="8">
        <v>15.06</v>
      </c>
      <c r="L155" s="8">
        <v>11.99</v>
      </c>
      <c r="M155" s="8">
        <v>8.6</v>
      </c>
      <c r="N155" s="98" t="s">
        <v>111</v>
      </c>
    </row>
    <row r="156" spans="2:14">
      <c r="B156" s="5" t="s">
        <v>157</v>
      </c>
      <c r="C156" s="8">
        <v>93</v>
      </c>
      <c r="D156" s="8">
        <v>2022</v>
      </c>
      <c r="E156" s="8">
        <v>229</v>
      </c>
      <c r="F156" s="8">
        <v>1027</v>
      </c>
      <c r="G156" s="8">
        <v>1332</v>
      </c>
      <c r="H156" s="8">
        <f t="shared" si="0"/>
        <v>4610</v>
      </c>
      <c r="J156" s="8">
        <v>8.3699999999999992</v>
      </c>
      <c r="K156" s="8">
        <v>7.47</v>
      </c>
      <c r="L156" s="8">
        <v>9.66</v>
      </c>
      <c r="M156" s="8">
        <v>10.43</v>
      </c>
      <c r="N156" s="98" t="s">
        <v>112</v>
      </c>
    </row>
    <row r="157" spans="2:14">
      <c r="B157" s="5" t="s">
        <v>327</v>
      </c>
      <c r="C157" s="8">
        <v>94</v>
      </c>
      <c r="D157" s="8">
        <v>65</v>
      </c>
      <c r="E157" s="8">
        <v>5</v>
      </c>
      <c r="F157" s="8">
        <v>55</v>
      </c>
      <c r="G157" s="8">
        <v>40</v>
      </c>
      <c r="H157" s="8">
        <f>SUM(D157:G157)</f>
        <v>165</v>
      </c>
      <c r="J157" s="8">
        <v>0.27</v>
      </c>
      <c r="K157" s="8">
        <v>0.16</v>
      </c>
      <c r="L157" s="8">
        <v>0.52</v>
      </c>
      <c r="M157" s="8">
        <v>0.31</v>
      </c>
      <c r="N157" s="98" t="s">
        <v>113</v>
      </c>
    </row>
    <row r="159" spans="2:14">
      <c r="B159" s="8" t="s">
        <v>299</v>
      </c>
      <c r="C159" s="8" t="s">
        <v>299</v>
      </c>
      <c r="D159" s="8">
        <v>24145</v>
      </c>
      <c r="E159" s="8">
        <v>3.0670000000000002</v>
      </c>
      <c r="F159" s="8">
        <f>SUM(F145:F157)</f>
        <v>10633</v>
      </c>
      <c r="G159" s="8">
        <v>12774</v>
      </c>
      <c r="H159" s="8">
        <f>SUM(H145:H157)</f>
        <v>50619</v>
      </c>
      <c r="J159" s="8">
        <v>100</v>
      </c>
      <c r="K159" s="8">
        <v>100</v>
      </c>
      <c r="L159" s="8">
        <v>100</v>
      </c>
      <c r="M159" s="8">
        <v>100</v>
      </c>
      <c r="N159" s="98" t="s">
        <v>11</v>
      </c>
    </row>
    <row r="161" spans="4:4">
      <c r="D161" s="16"/>
    </row>
    <row r="162" spans="4:4">
      <c r="D162" s="16"/>
    </row>
    <row r="163" spans="4:4">
      <c r="D163" s="16"/>
    </row>
    <row r="164" spans="4:4">
      <c r="D164" s="16"/>
    </row>
    <row r="165" spans="4:4">
      <c r="D165" s="16"/>
    </row>
    <row r="166" spans="4:4">
      <c r="D166" s="16"/>
    </row>
    <row r="167" spans="4:4">
      <c r="D167" s="16"/>
    </row>
    <row r="168" spans="4:4">
      <c r="D168" s="16"/>
    </row>
    <row r="169" spans="4:4">
      <c r="D169" s="16"/>
    </row>
    <row r="170" spans="4:4">
      <c r="D170" s="16"/>
    </row>
    <row r="171" spans="4:4">
      <c r="D171" s="16"/>
    </row>
    <row r="172" spans="4:4">
      <c r="D172" s="16"/>
    </row>
    <row r="173" spans="4:4">
      <c r="D173" s="16"/>
    </row>
  </sheetData>
  <mergeCells count="36">
    <mergeCell ref="D5:H5"/>
    <mergeCell ref="J5:N5"/>
    <mergeCell ref="D112:E112"/>
    <mergeCell ref="F112:G112"/>
    <mergeCell ref="D130:E130"/>
    <mergeCell ref="F130:G130"/>
    <mergeCell ref="D6:E6"/>
    <mergeCell ref="F6:G6"/>
    <mergeCell ref="D15:E15"/>
    <mergeCell ref="F15:G15"/>
    <mergeCell ref="D26:E26"/>
    <mergeCell ref="F26:G26"/>
    <mergeCell ref="J6:K6"/>
    <mergeCell ref="L6:M6"/>
    <mergeCell ref="J15:K15"/>
    <mergeCell ref="L15:M15"/>
    <mergeCell ref="D142:E142"/>
    <mergeCell ref="F142:G142"/>
    <mergeCell ref="D44:E44"/>
    <mergeCell ref="F44:G44"/>
    <mergeCell ref="D52:E52"/>
    <mergeCell ref="F52:G52"/>
    <mergeCell ref="D100:E100"/>
    <mergeCell ref="F100:G100"/>
    <mergeCell ref="J26:K26"/>
    <mergeCell ref="L26:M26"/>
    <mergeCell ref="J112:K112"/>
    <mergeCell ref="L112:M112"/>
    <mergeCell ref="J142:K142"/>
    <mergeCell ref="L142:M142"/>
    <mergeCell ref="J44:K44"/>
    <mergeCell ref="L44:M44"/>
    <mergeCell ref="J52:K52"/>
    <mergeCell ref="L52:M52"/>
    <mergeCell ref="J100:K100"/>
    <mergeCell ref="L100:M10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7DF02-EE5E-4CD0-A445-607FDBB44F2B}">
  <dimension ref="A1:F34"/>
  <sheetViews>
    <sheetView zoomScale="120" zoomScaleNormal="120" workbookViewId="0">
      <selection activeCell="C38" sqref="C38"/>
    </sheetView>
  </sheetViews>
  <sheetFormatPr baseColWidth="10" defaultColWidth="11.453125" defaultRowHeight="14.5"/>
  <cols>
    <col min="1" max="1" width="17.54296875" customWidth="1"/>
  </cols>
  <sheetData>
    <row r="1" spans="1:6" s="44" customFormat="1">
      <c r="A1" s="95" t="s">
        <v>283</v>
      </c>
      <c r="B1" s="96"/>
      <c r="D1" s="60"/>
      <c r="E1" s="58"/>
      <c r="F1" s="58"/>
    </row>
    <row r="2" spans="1:6">
      <c r="A2" s="99" t="s">
        <v>342</v>
      </c>
    </row>
    <row r="5" spans="1:6" ht="31" customHeight="1">
      <c r="A5" s="108"/>
      <c r="B5" s="124" t="s">
        <v>329</v>
      </c>
      <c r="C5" s="124"/>
      <c r="D5" s="124"/>
      <c r="E5" s="125" t="s">
        <v>340</v>
      </c>
      <c r="F5" s="124"/>
    </row>
    <row r="6" spans="1:6" ht="24">
      <c r="A6" s="108"/>
      <c r="B6" s="107" t="s">
        <v>226</v>
      </c>
      <c r="C6" s="107" t="s">
        <v>227</v>
      </c>
      <c r="D6" s="107" t="s">
        <v>330</v>
      </c>
      <c r="E6" s="107" t="s">
        <v>226</v>
      </c>
      <c r="F6" s="107" t="s">
        <v>227</v>
      </c>
    </row>
    <row r="7" spans="1:6">
      <c r="A7" s="138" t="s">
        <v>379</v>
      </c>
      <c r="B7" s="139">
        <v>677213</v>
      </c>
      <c r="C7" s="139">
        <v>606303</v>
      </c>
      <c r="D7" s="140">
        <v>0.11695472395815298</v>
      </c>
      <c r="E7" s="141">
        <v>0.1776423131040431</v>
      </c>
      <c r="F7" s="141">
        <v>0.17479549633545347</v>
      </c>
    </row>
    <row r="8" spans="1:6">
      <c r="A8" s="138" t="s">
        <v>380</v>
      </c>
      <c r="B8" s="139">
        <v>704815</v>
      </c>
      <c r="C8" s="139">
        <v>651522</v>
      </c>
      <c r="D8" s="142">
        <v>8.1797698312566572E-2</v>
      </c>
      <c r="E8" s="141">
        <v>0.18488269851645808</v>
      </c>
      <c r="F8" s="141">
        <v>0.18783201033718672</v>
      </c>
    </row>
    <row r="9" spans="1:6">
      <c r="A9" s="138" t="s">
        <v>381</v>
      </c>
      <c r="B9" s="139">
        <v>135148</v>
      </c>
      <c r="C9" s="139">
        <v>99781</v>
      </c>
      <c r="D9" s="140">
        <v>0.35444623725959845</v>
      </c>
      <c r="E9" s="141">
        <v>3.5451184976344544E-2</v>
      </c>
      <c r="F9" s="141">
        <v>2.8766589345340338E-2</v>
      </c>
    </row>
    <row r="10" spans="1:6" ht="24">
      <c r="A10" s="143" t="s">
        <v>335</v>
      </c>
      <c r="B10" s="139">
        <v>114641</v>
      </c>
      <c r="C10" s="139">
        <v>90991</v>
      </c>
      <c r="D10" s="140">
        <v>0.2599158158499193</v>
      </c>
      <c r="E10" s="141">
        <v>3.0071915950462564E-2</v>
      </c>
      <c r="F10" s="141">
        <v>2.6232456390714292E-2</v>
      </c>
    </row>
    <row r="11" spans="1:6" ht="24">
      <c r="A11" s="138" t="s">
        <v>336</v>
      </c>
      <c r="B11" s="144">
        <v>140594</v>
      </c>
      <c r="C11" s="144">
        <v>107200</v>
      </c>
      <c r="D11" s="140">
        <v>0.31151119402985072</v>
      </c>
      <c r="E11" s="140">
        <v>3.6879745912364106E-2</v>
      </c>
      <c r="F11" s="140">
        <v>3.0905466750388192E-2</v>
      </c>
    </row>
    <row r="12" spans="1:6">
      <c r="A12" s="143" t="s">
        <v>337</v>
      </c>
      <c r="B12" s="144">
        <v>123597</v>
      </c>
      <c r="C12" s="144">
        <v>121423</v>
      </c>
      <c r="D12" s="140">
        <v>1.7904350905512123E-2</v>
      </c>
      <c r="E12" s="140">
        <v>3.2421198312377955E-2</v>
      </c>
      <c r="F12" s="140">
        <v>3.5005918742839419E-2</v>
      </c>
    </row>
    <row r="13" spans="1:6">
      <c r="A13" s="138" t="s">
        <v>334</v>
      </c>
      <c r="B13" s="139">
        <v>539064</v>
      </c>
      <c r="C13" s="139">
        <v>494677</v>
      </c>
      <c r="D13" s="140">
        <v>8.9729257677231722E-2</v>
      </c>
      <c r="E13" s="141">
        <v>0.14140392442424746</v>
      </c>
      <c r="F13" s="141">
        <v>0.14261402589255393</v>
      </c>
    </row>
    <row r="14" spans="1:6">
      <c r="A14" s="138" t="s">
        <v>338</v>
      </c>
      <c r="B14" s="139">
        <v>691432</v>
      </c>
      <c r="C14" s="139">
        <v>668357</v>
      </c>
      <c r="D14" s="142">
        <v>3.4524961958953077E-2</v>
      </c>
      <c r="E14" s="141">
        <v>0.18137215297720913</v>
      </c>
      <c r="F14" s="141">
        <v>0.19268549478441419</v>
      </c>
    </row>
    <row r="15" spans="1:6">
      <c r="A15" s="138" t="s">
        <v>339</v>
      </c>
      <c r="B15" s="144">
        <v>320743</v>
      </c>
      <c r="C15" s="144">
        <v>283141</v>
      </c>
      <c r="D15" s="142">
        <v>0.13280309103944679</v>
      </c>
      <c r="E15" s="141">
        <v>8.4135314047323509E-2</v>
      </c>
      <c r="F15" s="141">
        <v>8.1628775757198346E-2</v>
      </c>
    </row>
    <row r="16" spans="1:6" ht="24">
      <c r="A16" s="138" t="s">
        <v>382</v>
      </c>
      <c r="B16" s="139">
        <v>364981</v>
      </c>
      <c r="C16" s="139">
        <v>345247</v>
      </c>
      <c r="D16" s="142">
        <v>5.7159077414141182E-2</v>
      </c>
      <c r="E16" s="145">
        <v>9.5739551779169554E-2</v>
      </c>
      <c r="F16" s="145">
        <v>9.9533765663911117E-2</v>
      </c>
    </row>
    <row r="17" spans="1:6" ht="24">
      <c r="A17" s="143" t="s">
        <v>341</v>
      </c>
      <c r="B17" s="144">
        <v>3812228</v>
      </c>
      <c r="C17" s="144">
        <v>3468642</v>
      </c>
      <c r="D17" s="142">
        <v>9.9054903907638783E-2</v>
      </c>
      <c r="E17" s="140">
        <v>1</v>
      </c>
      <c r="F17" s="140">
        <v>1</v>
      </c>
    </row>
    <row r="18" spans="1:6">
      <c r="A18" s="105"/>
    </row>
    <row r="19" spans="1:6">
      <c r="A19" s="31" t="s">
        <v>230</v>
      </c>
    </row>
    <row r="20" spans="1:6">
      <c r="A20" s="106" t="s">
        <v>331</v>
      </c>
    </row>
    <row r="22" spans="1:6">
      <c r="A22" s="30"/>
    </row>
    <row r="23" spans="1:6" ht="15" thickBot="1">
      <c r="A23" s="30"/>
    </row>
    <row r="24" spans="1:6" ht="15" thickBot="1">
      <c r="A24" s="32"/>
      <c r="B24" s="33" t="s">
        <v>332</v>
      </c>
      <c r="C24" s="34" t="s">
        <v>226</v>
      </c>
      <c r="D24" s="35" t="s">
        <v>227</v>
      </c>
    </row>
    <row r="25" spans="1:6" ht="15" thickBot="1">
      <c r="A25" s="126" t="s">
        <v>231</v>
      </c>
      <c r="B25" s="146" t="s">
        <v>383</v>
      </c>
      <c r="C25" s="147">
        <v>75</v>
      </c>
      <c r="D25" s="148">
        <v>74</v>
      </c>
    </row>
    <row r="26" spans="1:6" ht="21.5" thickBot="1">
      <c r="A26" s="127"/>
      <c r="B26" s="149" t="s">
        <v>384</v>
      </c>
      <c r="C26" s="150">
        <v>25</v>
      </c>
      <c r="D26" s="151">
        <v>26</v>
      </c>
    </row>
    <row r="27" spans="1:6" ht="15.5" thickTop="1" thickBot="1">
      <c r="A27" s="128"/>
      <c r="B27" s="152" t="s">
        <v>385</v>
      </c>
      <c r="C27" s="153">
        <v>100</v>
      </c>
      <c r="D27" s="154">
        <v>100</v>
      </c>
    </row>
    <row r="28" spans="1:6" ht="22" thickTop="1" thickBot="1">
      <c r="A28" s="126" t="s">
        <v>232</v>
      </c>
      <c r="B28" s="155" t="s">
        <v>333</v>
      </c>
      <c r="C28" s="156">
        <v>24</v>
      </c>
      <c r="D28" s="157">
        <v>25</v>
      </c>
    </row>
    <row r="29" spans="1:6" ht="21.5" thickBot="1">
      <c r="A29" s="127"/>
      <c r="B29" s="146" t="s">
        <v>386</v>
      </c>
      <c r="C29" s="147">
        <v>15</v>
      </c>
      <c r="D29" s="148">
        <v>15</v>
      </c>
    </row>
    <row r="30" spans="1:6" ht="32" thickBot="1">
      <c r="A30" s="127"/>
      <c r="B30" s="146" t="s">
        <v>387</v>
      </c>
      <c r="C30" s="147">
        <v>23</v>
      </c>
      <c r="D30" s="148">
        <v>24</v>
      </c>
    </row>
    <row r="31" spans="1:6" ht="32" thickBot="1">
      <c r="A31" s="127"/>
      <c r="B31" s="146" t="s">
        <v>388</v>
      </c>
      <c r="C31" s="147">
        <v>22</v>
      </c>
      <c r="D31" s="148">
        <v>21</v>
      </c>
    </row>
    <row r="32" spans="1:6" ht="21.5" thickBot="1">
      <c r="A32" s="127"/>
      <c r="B32" s="146" t="s">
        <v>389</v>
      </c>
      <c r="C32" s="147">
        <v>5</v>
      </c>
      <c r="D32" s="148">
        <v>5</v>
      </c>
    </row>
    <row r="33" spans="1:4" ht="42.5" thickBot="1">
      <c r="A33" s="127"/>
      <c r="B33" s="149" t="s">
        <v>390</v>
      </c>
      <c r="C33" s="150">
        <v>11</v>
      </c>
      <c r="D33" s="151">
        <v>11</v>
      </c>
    </row>
    <row r="34" spans="1:4" ht="15.5" thickTop="1" thickBot="1">
      <c r="A34" s="128"/>
      <c r="B34" s="152" t="s">
        <v>385</v>
      </c>
      <c r="C34" s="153">
        <v>100</v>
      </c>
      <c r="D34" s="154">
        <v>100</v>
      </c>
    </row>
  </sheetData>
  <mergeCells count="4">
    <mergeCell ref="B5:D5"/>
    <mergeCell ref="E5:F5"/>
    <mergeCell ref="A25:A27"/>
    <mergeCell ref="A28:A3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332B-6C3D-4E83-8AD5-01E3D5B612C1}">
  <dimension ref="A1:E31"/>
  <sheetViews>
    <sheetView topLeftCell="A22" zoomScale="90" zoomScaleNormal="90" workbookViewId="0">
      <selection activeCell="I15" sqref="I15"/>
    </sheetView>
  </sheetViews>
  <sheetFormatPr baseColWidth="10" defaultColWidth="11.453125" defaultRowHeight="14.5"/>
  <cols>
    <col min="1" max="1" width="45.81640625" customWidth="1"/>
  </cols>
  <sheetData>
    <row r="1" spans="1:5" s="44" customFormat="1">
      <c r="A1" s="102" t="s">
        <v>324</v>
      </c>
      <c r="B1" s="96"/>
      <c r="D1" s="60"/>
      <c r="E1" s="58"/>
    </row>
    <row r="2" spans="1:5" ht="16" thickBot="1">
      <c r="A2" s="92"/>
      <c r="B2" s="92"/>
      <c r="C2" s="92"/>
      <c r="D2" s="92"/>
      <c r="E2" s="92"/>
    </row>
    <row r="3" spans="1:5" ht="40" customHeight="1" thickBot="1">
      <c r="A3" s="129" t="s">
        <v>347</v>
      </c>
      <c r="B3" s="130" t="s">
        <v>348</v>
      </c>
      <c r="C3" s="130" t="s">
        <v>349</v>
      </c>
      <c r="D3" s="130" t="s">
        <v>350</v>
      </c>
      <c r="E3" s="130" t="s">
        <v>351</v>
      </c>
    </row>
    <row r="4" spans="1:5" ht="26.15" customHeight="1">
      <c r="A4" s="131" t="s">
        <v>352</v>
      </c>
      <c r="B4" s="132">
        <v>68.3</v>
      </c>
      <c r="C4" s="132">
        <v>39.4</v>
      </c>
      <c r="D4" s="133"/>
      <c r="E4" s="133"/>
    </row>
    <row r="5" spans="1:5" ht="26.15" customHeight="1">
      <c r="A5" s="131" t="s">
        <v>353</v>
      </c>
      <c r="B5" s="132">
        <v>1.4</v>
      </c>
      <c r="C5" s="132">
        <v>38</v>
      </c>
      <c r="D5" s="132">
        <v>7.5</v>
      </c>
      <c r="E5" s="133">
        <v>1993</v>
      </c>
    </row>
    <row r="6" spans="1:5" ht="26.15" customHeight="1">
      <c r="A6" s="131" t="s">
        <v>354</v>
      </c>
      <c r="B6" s="132">
        <v>4</v>
      </c>
      <c r="C6" s="132">
        <v>40.799999999999997</v>
      </c>
      <c r="D6" s="132"/>
      <c r="E6" s="133"/>
    </row>
    <row r="7" spans="1:5" ht="26.15" customHeight="1">
      <c r="A7" s="134" t="s">
        <v>355</v>
      </c>
      <c r="B7" s="132">
        <v>1.1000000000000001</v>
      </c>
      <c r="C7" s="132">
        <v>37.6</v>
      </c>
      <c r="D7" s="132">
        <v>15.7</v>
      </c>
      <c r="E7" s="133">
        <v>1999</v>
      </c>
    </row>
    <row r="8" spans="1:5" ht="26.15" customHeight="1">
      <c r="A8" s="131" t="s">
        <v>356</v>
      </c>
      <c r="B8" s="132">
        <v>1</v>
      </c>
      <c r="C8" s="132">
        <v>34.5</v>
      </c>
      <c r="D8" s="132"/>
      <c r="E8" s="133"/>
    </row>
    <row r="9" spans="1:5" ht="26.15" customHeight="1">
      <c r="A9" s="131" t="s">
        <v>357</v>
      </c>
      <c r="B9" s="132">
        <v>1.8</v>
      </c>
      <c r="C9" s="132">
        <v>41</v>
      </c>
      <c r="D9" s="132">
        <v>21.5</v>
      </c>
      <c r="E9" s="133">
        <v>2002</v>
      </c>
    </row>
    <row r="10" spans="1:5" ht="26.15" customHeight="1">
      <c r="A10" s="131" t="s">
        <v>358</v>
      </c>
      <c r="B10" s="132">
        <v>2.2000000000000002</v>
      </c>
      <c r="C10" s="132">
        <v>37.4</v>
      </c>
      <c r="D10" s="132"/>
      <c r="E10" s="133"/>
    </row>
    <row r="11" spans="1:5" ht="26.15" customHeight="1">
      <c r="A11" s="131" t="s">
        <v>359</v>
      </c>
      <c r="B11" s="132">
        <v>2.2999999999999998</v>
      </c>
      <c r="C11" s="132">
        <v>41.7</v>
      </c>
      <c r="D11" s="132">
        <v>22</v>
      </c>
      <c r="E11" s="133">
        <v>2002</v>
      </c>
    </row>
    <row r="12" spans="1:5" ht="26.15" customHeight="1">
      <c r="A12" s="131" t="s">
        <v>360</v>
      </c>
      <c r="B12" s="132">
        <v>2.1</v>
      </c>
      <c r="C12" s="132">
        <v>33.200000000000003</v>
      </c>
      <c r="D12" s="132"/>
      <c r="E12" s="133"/>
    </row>
    <row r="13" spans="1:5" ht="26.15" customHeight="1">
      <c r="A13" s="131" t="s">
        <v>361</v>
      </c>
      <c r="B13" s="132">
        <v>0.7</v>
      </c>
      <c r="C13" s="132">
        <v>39</v>
      </c>
      <c r="D13" s="132">
        <v>23.4</v>
      </c>
      <c r="E13" s="133">
        <v>2005</v>
      </c>
    </row>
    <row r="14" spans="1:5" ht="26.15" customHeight="1">
      <c r="A14" s="131" t="s">
        <v>362</v>
      </c>
      <c r="B14" s="132">
        <v>0.4</v>
      </c>
      <c r="C14" s="132">
        <v>29.2</v>
      </c>
      <c r="D14" s="132"/>
      <c r="E14" s="133"/>
    </row>
    <row r="15" spans="1:5" ht="26.15" customHeight="1">
      <c r="A15" s="134" t="s">
        <v>363</v>
      </c>
      <c r="B15" s="132">
        <v>1.1000000000000001</v>
      </c>
      <c r="C15" s="132">
        <v>39.1</v>
      </c>
      <c r="D15" s="132">
        <v>23.1</v>
      </c>
      <c r="E15" s="133">
        <v>2003</v>
      </c>
    </row>
    <row r="16" spans="1:5" ht="26.15" customHeight="1">
      <c r="A16" s="134" t="s">
        <v>364</v>
      </c>
      <c r="B16" s="132">
        <v>0.4</v>
      </c>
      <c r="C16" s="132">
        <v>27.6</v>
      </c>
      <c r="D16" s="132"/>
      <c r="E16" s="133"/>
    </row>
    <row r="17" spans="1:5" ht="26.15" customHeight="1">
      <c r="A17" s="134" t="s">
        <v>365</v>
      </c>
      <c r="B17" s="132">
        <v>0.3</v>
      </c>
      <c r="C17" s="132">
        <v>44.1</v>
      </c>
      <c r="D17" s="132">
        <v>14.3</v>
      </c>
      <c r="E17" s="133">
        <v>1983</v>
      </c>
    </row>
    <row r="18" spans="1:5" ht="26.15" customHeight="1">
      <c r="A18" s="134" t="s">
        <v>366</v>
      </c>
      <c r="B18" s="132">
        <v>0.4</v>
      </c>
      <c r="C18" s="132">
        <v>30.9</v>
      </c>
      <c r="D18" s="132"/>
      <c r="E18" s="133"/>
    </row>
    <row r="19" spans="1:5" ht="26.15" customHeight="1">
      <c r="A19" s="134" t="s">
        <v>367</v>
      </c>
      <c r="B19" s="132">
        <v>0.9</v>
      </c>
      <c r="C19" s="132">
        <v>40.6</v>
      </c>
      <c r="D19" s="132">
        <v>19.899999999999999</v>
      </c>
      <c r="E19" s="133">
        <v>2000</v>
      </c>
    </row>
    <row r="20" spans="1:5" ht="26.15" customHeight="1">
      <c r="A20" s="134" t="s">
        <v>368</v>
      </c>
      <c r="B20" s="132">
        <v>0.5</v>
      </c>
      <c r="C20" s="132">
        <v>28.3</v>
      </c>
      <c r="D20" s="132"/>
      <c r="E20" s="133"/>
    </row>
    <row r="21" spans="1:5" ht="26.15" customHeight="1">
      <c r="A21" s="131" t="s">
        <v>369</v>
      </c>
      <c r="B21" s="132">
        <v>0.3</v>
      </c>
      <c r="C21" s="132">
        <v>38.200000000000003</v>
      </c>
      <c r="D21" s="132">
        <v>22.9</v>
      </c>
      <c r="E21" s="133">
        <v>2004</v>
      </c>
    </row>
    <row r="22" spans="1:5" ht="26.15" customHeight="1">
      <c r="A22" s="131" t="s">
        <v>370</v>
      </c>
      <c r="B22" s="132">
        <v>1</v>
      </c>
      <c r="C22" s="132">
        <v>45.1</v>
      </c>
      <c r="D22" s="132">
        <v>16.600000000000001</v>
      </c>
      <c r="E22" s="133">
        <v>1990</v>
      </c>
    </row>
    <row r="23" spans="1:5" ht="26.15" customHeight="1">
      <c r="A23" s="131" t="s">
        <v>371</v>
      </c>
      <c r="B23" s="132">
        <v>1.6</v>
      </c>
      <c r="C23" s="132">
        <v>36.200000000000003</v>
      </c>
      <c r="D23" s="132"/>
      <c r="E23" s="133"/>
    </row>
    <row r="24" spans="1:5" ht="26.15" customHeight="1">
      <c r="A24" s="131" t="s">
        <v>372</v>
      </c>
      <c r="B24" s="132">
        <v>0.5</v>
      </c>
      <c r="C24" s="132">
        <v>41.2</v>
      </c>
      <c r="D24" s="132">
        <v>20.6</v>
      </c>
      <c r="E24" s="133">
        <v>2006</v>
      </c>
    </row>
    <row r="25" spans="1:5" ht="26.15" customHeight="1">
      <c r="A25" s="131" t="s">
        <v>373</v>
      </c>
      <c r="B25" s="132">
        <v>2.1</v>
      </c>
      <c r="C25" s="132">
        <v>45.6</v>
      </c>
      <c r="D25" s="132"/>
      <c r="E25" s="133"/>
    </row>
    <row r="26" spans="1:5" ht="26.15" customHeight="1">
      <c r="A26" s="134" t="s">
        <v>374</v>
      </c>
      <c r="B26" s="132">
        <v>1.1000000000000001</v>
      </c>
      <c r="C26" s="132">
        <v>40.9</v>
      </c>
      <c r="D26" s="132">
        <v>24.8</v>
      </c>
      <c r="E26" s="133">
        <v>2004</v>
      </c>
    </row>
    <row r="27" spans="1:5" ht="26.15" customHeight="1">
      <c r="A27" s="134" t="s">
        <v>375</v>
      </c>
      <c r="B27" s="132">
        <v>0.8</v>
      </c>
      <c r="C27" s="132">
        <v>42.2</v>
      </c>
      <c r="D27" s="133"/>
      <c r="E27" s="133"/>
    </row>
    <row r="28" spans="1:5" ht="26.15" customHeight="1">
      <c r="A28" s="131" t="s">
        <v>376</v>
      </c>
      <c r="B28" s="132">
        <v>2.9</v>
      </c>
      <c r="C28" s="133">
        <v>38.799999999999997</v>
      </c>
      <c r="D28" s="133">
        <v>23.4</v>
      </c>
      <c r="E28" s="133">
        <v>2005</v>
      </c>
    </row>
    <row r="29" spans="1:5" ht="26.15" customHeight="1" thickBot="1">
      <c r="A29" s="135" t="s">
        <v>377</v>
      </c>
      <c r="B29" s="136">
        <v>0.9</v>
      </c>
      <c r="C29" s="137">
        <v>31.3</v>
      </c>
      <c r="D29" s="137"/>
      <c r="E29" s="137"/>
    </row>
    <row r="30" spans="1:5" ht="26.15" customHeight="1" thickBot="1">
      <c r="A30" s="135" t="s">
        <v>378</v>
      </c>
      <c r="B30" s="137">
        <v>100</v>
      </c>
      <c r="C30" s="137">
        <v>39.200000000000003</v>
      </c>
      <c r="D30" s="137"/>
      <c r="E30" s="137"/>
    </row>
    <row r="31" spans="1:5" ht="26">
      <c r="A31" s="36" t="s">
        <v>233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Contents</vt:lpstr>
      <vt:lpstr>Appendix 1</vt:lpstr>
      <vt:lpstr>Appendix 2</vt:lpstr>
      <vt:lpstr>Appendix 3</vt:lpstr>
      <vt:lpstr>Appendix 4_COR</vt:lpstr>
      <vt:lpstr>Appendix 5_COR</vt:lpstr>
      <vt:lpstr>HTML_2</vt:lpstr>
      <vt:lpstr>HTML_all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2022-05-09T08:24:10Z</dcterms:created>
  <dcterms:modified xsi:type="dcterms:W3CDTF">2023-07-21T11:10:37Z</dcterms:modified>
  <cp:category/>
</cp:coreProperties>
</file>